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G:\eigene Dokumente\3. Überarbeitung von Formularen und Dokumenten\Busförderung\neue RL 2025\"/>
    </mc:Choice>
  </mc:AlternateContent>
  <xr:revisionPtr revIDLastSave="0" documentId="8_{388B3F10-3449-445D-B15D-B87E7B8FD7BB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Anlag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1" i="1" l="1"/>
  <c r="F4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32" i="1"/>
  <c r="I33" i="1"/>
  <c r="I34" i="1"/>
  <c r="I35" i="1"/>
  <c r="I36" i="1"/>
  <c r="I37" i="1"/>
  <c r="I38" i="1"/>
  <c r="I39" i="1"/>
  <c r="I40" i="1"/>
  <c r="I41" i="1"/>
  <c r="I42" i="1"/>
  <c r="I43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2" i="1"/>
  <c r="K2" i="1" s="1"/>
  <c r="F53" i="1" l="1"/>
  <c r="F54" i="1"/>
  <c r="F55" i="1"/>
  <c r="F56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3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2" i="1"/>
  <c r="G2" i="1" l="1"/>
  <c r="K56" i="1" l="1"/>
  <c r="G56" i="1"/>
  <c r="K55" i="1"/>
  <c r="G55" i="1"/>
  <c r="G54" i="1"/>
  <c r="K53" i="1"/>
  <c r="G53" i="1"/>
  <c r="L56" i="1" l="1"/>
  <c r="L53" i="1"/>
  <c r="L55" i="1"/>
  <c r="K54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51" i="1"/>
  <c r="K52" i="1"/>
  <c r="L54" i="1" l="1"/>
  <c r="G36" i="1"/>
  <c r="L36" i="1" s="1"/>
  <c r="G35" i="1"/>
  <c r="L35" i="1" s="1"/>
  <c r="G39" i="1"/>
  <c r="L39" i="1" s="1"/>
  <c r="G40" i="1"/>
  <c r="L40" i="1" s="1"/>
  <c r="G52" i="1"/>
  <c r="L52" i="1" s="1"/>
  <c r="G43" i="1"/>
  <c r="L43" i="1" s="1"/>
  <c r="G44" i="1"/>
  <c r="L44" i="1" s="1"/>
  <c r="G47" i="1"/>
  <c r="L47" i="1" s="1"/>
  <c r="G48" i="1"/>
  <c r="L48" i="1" s="1"/>
  <c r="G51" i="1"/>
  <c r="L51" i="1" s="1"/>
  <c r="G37" i="1"/>
  <c r="L37" i="1" s="1"/>
  <c r="G41" i="1"/>
  <c r="L41" i="1" s="1"/>
  <c r="G45" i="1"/>
  <c r="L45" i="1" s="1"/>
  <c r="G49" i="1"/>
  <c r="L49" i="1" s="1"/>
  <c r="G34" i="1"/>
  <c r="L34" i="1" s="1"/>
  <c r="G38" i="1"/>
  <c r="L38" i="1" s="1"/>
  <c r="G42" i="1"/>
  <c r="L42" i="1" s="1"/>
  <c r="G46" i="1"/>
  <c r="L46" i="1" s="1"/>
  <c r="G50" i="1"/>
  <c r="L50" i="1" s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G27" i="1" l="1"/>
  <c r="L27" i="1" s="1"/>
  <c r="G31" i="1"/>
  <c r="L31" i="1" s="1"/>
  <c r="G23" i="1"/>
  <c r="L23" i="1" s="1"/>
  <c r="G19" i="1"/>
  <c r="L19" i="1" s="1"/>
  <c r="G30" i="1"/>
  <c r="L30" i="1" s="1"/>
  <c r="G28" i="1"/>
  <c r="L28" i="1" s="1"/>
  <c r="G26" i="1"/>
  <c r="L26" i="1" s="1"/>
  <c r="G24" i="1"/>
  <c r="L24" i="1" s="1"/>
  <c r="G22" i="1"/>
  <c r="L22" i="1" s="1"/>
  <c r="G20" i="1"/>
  <c r="L20" i="1" s="1"/>
  <c r="G18" i="1"/>
  <c r="L18" i="1" s="1"/>
  <c r="G32" i="1"/>
  <c r="L32" i="1" s="1"/>
  <c r="G33" i="1"/>
  <c r="L33" i="1" s="1"/>
  <c r="G29" i="1"/>
  <c r="L29" i="1" s="1"/>
  <c r="G25" i="1"/>
  <c r="L25" i="1" s="1"/>
  <c r="G21" i="1"/>
  <c r="L21" i="1" s="1"/>
  <c r="G17" i="1"/>
  <c r="L17" i="1" s="1"/>
  <c r="K14" i="1" l="1"/>
  <c r="K15" i="1"/>
  <c r="K16" i="1"/>
  <c r="G16" i="1" l="1"/>
  <c r="L16" i="1" s="1"/>
  <c r="G15" i="1"/>
  <c r="L15" i="1" s="1"/>
  <c r="G14" i="1"/>
  <c r="L14" i="1" s="1"/>
  <c r="K3" i="1" l="1"/>
  <c r="K4" i="1"/>
  <c r="K5" i="1"/>
  <c r="K6" i="1"/>
  <c r="K7" i="1"/>
  <c r="K8" i="1"/>
  <c r="K9" i="1"/>
  <c r="K10" i="1"/>
  <c r="K11" i="1"/>
  <c r="K12" i="1"/>
  <c r="K13" i="1"/>
  <c r="G13" i="1" l="1"/>
  <c r="L13" i="1" s="1"/>
  <c r="G12" i="1"/>
  <c r="L12" i="1" s="1"/>
  <c r="G11" i="1"/>
  <c r="L11" i="1" s="1"/>
  <c r="G10" i="1"/>
  <c r="L10" i="1" s="1"/>
  <c r="G9" i="1"/>
  <c r="L9" i="1" s="1"/>
  <c r="G8" i="1"/>
  <c r="L8" i="1" s="1"/>
  <c r="G7" i="1"/>
  <c r="L7" i="1" s="1"/>
  <c r="L2" i="1" l="1"/>
  <c r="G5" i="1"/>
  <c r="L5" i="1" s="1"/>
  <c r="G3" i="1"/>
  <c r="L3" i="1" s="1"/>
  <c r="G6" i="1"/>
  <c r="L6" i="1" s="1"/>
  <c r="G4" i="1"/>
  <c r="L4" i="1" s="1"/>
  <c r="L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Göbeke</author>
  </authors>
  <commentList>
    <comment ref="B3" authorId="0" shapeId="0" xr:uid="{2E42B68A-2217-4308-AB95-86A49FE640C5}">
      <text>
        <r>
          <rPr>
            <b/>
            <sz val="9"/>
            <color indexed="81"/>
            <rFont val="Segoe UI"/>
            <family val="2"/>
          </rPr>
          <t>Daniel Göbeke:</t>
        </r>
        <r>
          <rPr>
            <sz val="9"/>
            <color indexed="81"/>
            <rFont val="Segoe UI"/>
            <family val="2"/>
          </rPr>
          <t xml:space="preserve">
wenn AGVO Verweis auf Anlage 3</t>
        </r>
      </text>
    </comment>
    <comment ref="B4" authorId="0" shapeId="0" xr:uid="{C06E29C0-F05E-4196-9C43-0CCCDCE3532C}">
      <text>
        <r>
          <rPr>
            <b/>
            <sz val="9"/>
            <color indexed="81"/>
            <rFont val="Segoe UI"/>
            <family val="2"/>
          </rPr>
          <t>Daniel Göbeke:</t>
        </r>
        <r>
          <rPr>
            <sz val="9"/>
            <color indexed="81"/>
            <rFont val="Segoe UI"/>
            <family val="2"/>
          </rPr>
          <t xml:space="preserve">
alternativ eigenständiger Antragspunkt </t>
        </r>
      </text>
    </comment>
  </commentList>
</comments>
</file>

<file path=xl/sharedStrings.xml><?xml version="1.0" encoding="utf-8"?>
<sst xmlns="http://schemas.openxmlformats.org/spreadsheetml/2006/main" count="163" uniqueCount="52">
  <si>
    <t>Nr.</t>
  </si>
  <si>
    <t>Neu (40%) Gebr. (20%)</t>
  </si>
  <si>
    <t>Diesel</t>
  </si>
  <si>
    <t>Erdgas</t>
  </si>
  <si>
    <t>Diesel-Hybrid</t>
  </si>
  <si>
    <t>Solobus (15 m)</t>
  </si>
  <si>
    <t>Gelenkbus (17,50 m-20 m)</t>
  </si>
  <si>
    <t>Doppeldecker-Omnibus</t>
  </si>
  <si>
    <t>Auswahl Neu/Gebrauchtfahrzeug</t>
  </si>
  <si>
    <t>Neu</t>
  </si>
  <si>
    <t>Gebraucht</t>
  </si>
  <si>
    <t>ZS4</t>
  </si>
  <si>
    <t xml:space="preserve">geplanter ÖPNV- Einsatz in % </t>
  </si>
  <si>
    <t>beantragte
Zuwendung</t>
  </si>
  <si>
    <t>zuwendungs-fähiger Höchstbetrag</t>
  </si>
  <si>
    <t>Antriebsart(en)</t>
  </si>
  <si>
    <t>vrsl. max. Förder-quote</t>
  </si>
  <si>
    <t>beantragte Gesamtzuwendung:</t>
  </si>
  <si>
    <t>Netto-Beschaffungskosten</t>
  </si>
  <si>
    <t>Solo-Standard-Bus (bis 12,50 m)</t>
  </si>
  <si>
    <t>Eigenmittel</t>
  </si>
  <si>
    <t xml:space="preserve">Drittmittel </t>
  </si>
  <si>
    <t>Hier beantragte  Zuwendung</t>
  </si>
  <si>
    <t>Finanzierungsplan: Gesamtbeschaffung</t>
  </si>
  <si>
    <r>
      <rPr>
        <b/>
        <sz val="10"/>
        <color theme="1"/>
        <rFont val="Calibri"/>
        <family val="2"/>
        <scheme val="minor"/>
      </rPr>
      <t>Gesamtfinanzierung</t>
    </r>
    <r>
      <rPr>
        <sz val="10"/>
        <color theme="1"/>
        <rFont val="Calibri"/>
        <family val="2"/>
        <scheme val="minor"/>
      </rPr>
      <t xml:space="preserve"> aller Fahrz</t>
    </r>
    <r>
      <rPr>
        <sz val="10"/>
        <rFont val="Calibri"/>
        <family val="2"/>
        <scheme val="minor"/>
      </rPr>
      <t>euge (N</t>
    </r>
    <r>
      <rPr>
        <sz val="10"/>
        <color theme="1"/>
        <rFont val="Calibri"/>
        <family val="2"/>
        <scheme val="minor"/>
      </rPr>
      <t>etto):</t>
    </r>
  </si>
  <si>
    <r>
      <t xml:space="preserve">vrsl. </t>
    </r>
    <r>
      <rPr>
        <b/>
        <sz val="10"/>
        <color theme="1"/>
        <rFont val="Calibri"/>
        <family val="2"/>
        <scheme val="minor"/>
      </rPr>
      <t>Netto</t>
    </r>
    <r>
      <rPr>
        <sz val="10"/>
        <color theme="1"/>
        <rFont val="Calibri"/>
        <family val="2"/>
        <scheme val="minor"/>
      </rPr>
      <t xml:space="preserve">-Beschaf-fungskosten </t>
    </r>
  </si>
  <si>
    <t>zuwendungs-fähige Ausgaben</t>
  </si>
  <si>
    <r>
      <rPr>
        <u/>
        <sz val="10"/>
        <rFont val="Calibri"/>
        <family val="2"/>
        <scheme val="minor"/>
      </rPr>
      <t>Zum Finanzierungsplan:</t>
    </r>
    <r>
      <rPr>
        <sz val="10"/>
        <rFont val="Calibri"/>
        <family val="2"/>
        <scheme val="minor"/>
      </rPr>
      <t xml:space="preserve">  Eigenmittel stammen aus dem antragstellenden Unternehmen selbst. Drittmittel umfassen Finanzierungen über Externe (inkl. Bankdarlehen und Zuflüsse von anderen Konzernunternehmen oder Privatpersonen). </t>
    </r>
    <r>
      <rPr>
        <b/>
        <sz val="10"/>
        <rFont val="Calibri"/>
        <family val="2"/>
        <scheme val="minor"/>
      </rPr>
      <t>Sollten erst nach Antragstellung bei der LNVG Zuwendungen Dritter bewilligt werden, so muss dies der LNVG mitgeteilt und der Bescheid in Kopie übermittelt werden.</t>
    </r>
    <r>
      <rPr>
        <sz val="10"/>
        <rFont val="Calibri"/>
        <family val="2"/>
        <scheme val="minor"/>
      </rPr>
      <t xml:space="preserve"> </t>
    </r>
  </si>
  <si>
    <r>
      <rPr>
        <b/>
        <u/>
        <sz val="10"/>
        <color theme="1"/>
        <rFont val="Calibri"/>
        <family val="2"/>
        <scheme val="minor"/>
      </rPr>
      <t>Hinweise: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Durch Klick auf die Dropdown-Menüfelder                   kann die geplante Beschaffung (Bustyp und Antriebart) ausgewählt werden.</t>
    </r>
  </si>
  <si>
    <t>Bietet die Tabelle nicht genügend Platz, so können unterhalb der Zeile 16 mit einem Doppelklick auf die ausgeblendeten Zeilenköpfe (linker Rand) weitere Zeilen eingeblendet werden.</t>
  </si>
  <si>
    <t>Elektro</t>
  </si>
  <si>
    <t>Brennstoffzelle</t>
  </si>
  <si>
    <t>Diesel-Mildhybrid</t>
  </si>
  <si>
    <t>Erdgas-Mildhybrid</t>
  </si>
  <si>
    <t>Bustyp Auswahl</t>
  </si>
  <si>
    <t>Antriebsart Auswahl</t>
  </si>
  <si>
    <t>Höchstbetrag</t>
  </si>
  <si>
    <r>
      <t xml:space="preserve">Sonstige öffentliche Zuwendungen </t>
    </r>
    <r>
      <rPr>
        <sz val="8"/>
        <color theme="1"/>
        <rFont val="Calibri"/>
        <family val="2"/>
        <scheme val="minor"/>
      </rPr>
      <t>(insbesondere Bescheide Dritter)</t>
    </r>
  </si>
  <si>
    <t>Solobus (13,50 m)</t>
  </si>
  <si>
    <t>Bus-Typ/ Fahrradanhänger</t>
  </si>
  <si>
    <t>Omnibus-Fahrradanhänger</t>
  </si>
  <si>
    <t xml:space="preserve">Alle förderfähigen Kombinationen aus Fahrzeugtyp und Antriebsart wurden eingefügt (weitere Hinweise siehe Antragsformular). Die Excel-Tabelle berechnet anhand der voraussichtlichen Beschaffungskosten (Netto-Kaufpreis) und dem geplanten ÖPNV-Einsatz die im Förderprogramm maximal mögliche Zuwendung. Werden weniger Mittel beantragt, so muss die "beantragte Zuwendung" durch handschriftliche Korrektur angepasst werden. Dies gilt z.B. wenn die Fördergrenze nach der de-minimis-Verordnung erreicht wird oder Drittfördermittel den Förderspielraum einschränken. </t>
  </si>
  <si>
    <t>ÖDA</t>
  </si>
  <si>
    <t>De-minimis</t>
  </si>
  <si>
    <t>Förder-grundlage</t>
  </si>
  <si>
    <r>
      <t xml:space="preserve">zusätzlich </t>
    </r>
    <r>
      <rPr>
        <b/>
        <sz val="10"/>
        <color theme="1"/>
        <rFont val="Calibri"/>
        <family val="2"/>
        <scheme val="minor"/>
      </rPr>
      <t>AGVO</t>
    </r>
    <r>
      <rPr>
        <sz val="10"/>
        <color theme="1"/>
        <rFont val="Calibri"/>
        <family val="2"/>
        <scheme val="minor"/>
      </rPr>
      <t>-Förderung beantragt</t>
    </r>
  </si>
  <si>
    <t>Midibus (bis 10,70 m; Klasse M3)</t>
  </si>
  <si>
    <t>Minibus (Klasse M2)</t>
  </si>
  <si>
    <t>Minibus (Klasse M1;&gt;8 GSPl)</t>
  </si>
  <si>
    <t>Minibus (M2)</t>
  </si>
  <si>
    <t>Midibus (bis 10,70 m; M3)</t>
  </si>
  <si>
    <t>Minibus (M1;&gt;8 Gästesitzplätze)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</si>
</sst>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0.000%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u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2" fillId="0" borderId="0"/>
  </cellStyleXfs>
  <cellXfs count="120">
    <xf numFmtId="0" fontId="0" fillId="0" borderId="0" xfId="0"/>
    <xf numFmtId="0" fontId="0" fillId="2" borderId="0" xfId="0" applyFill="1"/>
    <xf numFmtId="0" fontId="6" fillId="0" borderId="0" xfId="0" applyFont="1"/>
    <xf numFmtId="0" fontId="5" fillId="0" borderId="6" xfId="0" applyFont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6" fillId="2" borderId="6" xfId="0" applyFont="1" applyFill="1" applyBorder="1" applyAlignment="1" applyProtection="1">
      <alignment horizontal="center" vertical="center" wrapText="1"/>
    </xf>
    <xf numFmtId="8" fontId="7" fillId="0" borderId="1" xfId="0" applyNumberFormat="1" applyFont="1" applyBorder="1" applyProtection="1">
      <protection locked="0"/>
    </xf>
    <xf numFmtId="8" fontId="7" fillId="0" borderId="3" xfId="0" applyNumberFormat="1" applyFont="1" applyBorder="1" applyProtection="1">
      <protection locked="0"/>
    </xf>
    <xf numFmtId="165" fontId="7" fillId="0" borderId="1" xfId="0" applyNumberFormat="1" applyFont="1" applyBorder="1" applyAlignment="1" applyProtection="1">
      <alignment horizontal="right"/>
    </xf>
    <xf numFmtId="165" fontId="7" fillId="0" borderId="3" xfId="0" applyNumberFormat="1" applyFont="1" applyBorder="1" applyAlignment="1" applyProtection="1">
      <alignment horizontal="right"/>
    </xf>
    <xf numFmtId="0" fontId="6" fillId="2" borderId="6" xfId="0" applyFont="1" applyFill="1" applyBorder="1" applyAlignment="1" applyProtection="1">
      <alignment horizontal="right" vertical="top" wrapText="1"/>
      <protection locked="0"/>
    </xf>
    <xf numFmtId="0" fontId="6" fillId="2" borderId="2" xfId="0" applyFont="1" applyFill="1" applyBorder="1" applyAlignment="1" applyProtection="1">
      <alignment horizontal="right" vertical="top" wrapText="1"/>
      <protection locked="0"/>
    </xf>
    <xf numFmtId="0" fontId="6" fillId="0" borderId="0" xfId="0" applyFont="1" applyProtection="1">
      <protection locked="0"/>
    </xf>
    <xf numFmtId="9" fontId="7" fillId="2" borderId="1" xfId="1" applyFont="1" applyFill="1" applyBorder="1" applyProtection="1">
      <protection locked="0"/>
    </xf>
    <xf numFmtId="1" fontId="10" fillId="2" borderId="2" xfId="0" applyNumberFormat="1" applyFont="1" applyFill="1" applyBorder="1" applyProtection="1">
      <protection locked="0"/>
    </xf>
    <xf numFmtId="1" fontId="10" fillId="2" borderId="7" xfId="0" applyNumberFormat="1" applyFont="1" applyFill="1" applyBorder="1" applyProtection="1">
      <protection locked="0"/>
    </xf>
    <xf numFmtId="0" fontId="6" fillId="2" borderId="0" xfId="0" applyFont="1" applyFill="1" applyBorder="1" applyProtection="1">
      <protection locked="0"/>
    </xf>
    <xf numFmtId="0" fontId="6" fillId="2" borderId="0" xfId="0" applyFont="1" applyFill="1" applyProtection="1">
      <protection locked="0"/>
    </xf>
    <xf numFmtId="0" fontId="10" fillId="2" borderId="0" xfId="0" applyFont="1" applyFill="1" applyBorder="1" applyProtection="1">
      <protection locked="0"/>
    </xf>
    <xf numFmtId="0" fontId="0" fillId="0" borderId="0" xfId="0" applyFill="1" applyProtection="1">
      <protection locked="0"/>
    </xf>
    <xf numFmtId="0" fontId="4" fillId="0" borderId="0" xfId="0" applyFont="1" applyBorder="1" applyAlignment="1" applyProtection="1">
      <protection locked="0"/>
    </xf>
    <xf numFmtId="165" fontId="6" fillId="0" borderId="3" xfId="0" applyNumberFormat="1" applyFont="1" applyBorder="1" applyProtection="1">
      <protection locked="0"/>
    </xf>
    <xf numFmtId="0" fontId="6" fillId="0" borderId="0" xfId="0" applyFont="1" applyBorder="1" applyAlignment="1" applyProtection="1">
      <alignment vertical="top" readingOrder="1"/>
    </xf>
    <xf numFmtId="0" fontId="6" fillId="0" borderId="0" xfId="0" applyFont="1" applyBorder="1" applyAlignment="1" applyProtection="1">
      <alignment vertical="top" readingOrder="1"/>
      <protection hidden="1"/>
    </xf>
    <xf numFmtId="0" fontId="0" fillId="0" borderId="0" xfId="0" applyProtection="1">
      <protection hidden="1"/>
    </xf>
    <xf numFmtId="165" fontId="8" fillId="0" borderId="3" xfId="0" applyNumberFormat="1" applyFont="1" applyBorder="1" applyProtection="1"/>
    <xf numFmtId="165" fontId="8" fillId="0" borderId="1" xfId="0" applyNumberFormat="1" applyFont="1" applyBorder="1" applyProtection="1"/>
    <xf numFmtId="0" fontId="6" fillId="0" borderId="0" xfId="0" applyFont="1" applyAlignment="1">
      <alignment vertical="center" wrapText="1"/>
    </xf>
    <xf numFmtId="8" fontId="7" fillId="0" borderId="3" xfId="0" applyNumberFormat="1" applyFont="1" applyBorder="1" applyAlignment="1" applyProtection="1">
      <alignment horizontal="right"/>
      <protection locked="0"/>
    </xf>
    <xf numFmtId="165" fontId="8" fillId="0" borderId="3" xfId="0" applyNumberFormat="1" applyFont="1" applyBorder="1" applyAlignment="1" applyProtection="1">
      <alignment horizontal="right"/>
    </xf>
    <xf numFmtId="8" fontId="5" fillId="0" borderId="0" xfId="0" applyNumberFormat="1" applyFont="1" applyBorder="1" applyProtection="1">
      <protection hidden="1"/>
    </xf>
    <xf numFmtId="0" fontId="0" fillId="0" borderId="0" xfId="0" applyBorder="1" applyProtection="1">
      <protection hidden="1"/>
    </xf>
    <xf numFmtId="8" fontId="6" fillId="0" borderId="0" xfId="0" applyNumberFormat="1" applyFont="1" applyBorder="1" applyProtection="1">
      <protection hidden="1"/>
    </xf>
    <xf numFmtId="0" fontId="4" fillId="0" borderId="0" xfId="0" applyFont="1" applyBorder="1" applyAlignment="1" applyProtection="1">
      <protection hidden="1"/>
    </xf>
    <xf numFmtId="0" fontId="0" fillId="2" borderId="0" xfId="0" applyFill="1" applyProtection="1">
      <protection hidden="1"/>
    </xf>
    <xf numFmtId="0" fontId="0" fillId="0" borderId="0" xfId="0" applyFill="1" applyProtection="1"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8" fontId="6" fillId="0" borderId="3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top" readingOrder="1"/>
      <protection hidden="1"/>
    </xf>
    <xf numFmtId="0" fontId="6" fillId="0" borderId="3" xfId="0" applyFont="1" applyBorder="1" applyAlignment="1" applyProtection="1">
      <alignment horizontal="center"/>
    </xf>
    <xf numFmtId="8" fontId="8" fillId="0" borderId="3" xfId="0" applyNumberFormat="1" applyFont="1" applyBorder="1" applyAlignment="1" applyProtection="1">
      <alignment horizontal="right"/>
    </xf>
    <xf numFmtId="0" fontId="6" fillId="0" borderId="3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/>
    </xf>
    <xf numFmtId="8" fontId="8" fillId="0" borderId="1" xfId="0" applyNumberFormat="1" applyFont="1" applyBorder="1" applyAlignment="1" applyProtection="1">
      <alignment horizontal="right"/>
    </xf>
    <xf numFmtId="165" fontId="5" fillId="0" borderId="0" xfId="0" applyNumberFormat="1" applyFont="1" applyBorder="1" applyProtection="1">
      <protection hidden="1"/>
    </xf>
    <xf numFmtId="0" fontId="10" fillId="2" borderId="1" xfId="2" applyFont="1" applyFill="1" applyBorder="1" applyProtection="1">
      <protection locked="0"/>
    </xf>
    <xf numFmtId="0" fontId="10" fillId="2" borderId="3" xfId="2" applyFont="1" applyFill="1" applyBorder="1" applyProtection="1">
      <protection locked="0"/>
    </xf>
    <xf numFmtId="0" fontId="2" fillId="2" borderId="3" xfId="2" applyFill="1" applyBorder="1"/>
    <xf numFmtId="165" fontId="2" fillId="2" borderId="3" xfId="2" applyNumberFormat="1" applyFill="1" applyBorder="1"/>
    <xf numFmtId="0" fontId="2" fillId="5" borderId="3" xfId="2" applyFill="1" applyBorder="1"/>
    <xf numFmtId="165" fontId="2" fillId="5" borderId="3" xfId="2" applyNumberFormat="1" applyFill="1" applyBorder="1"/>
    <xf numFmtId="0" fontId="2" fillId="4" borderId="3" xfId="2" applyFill="1" applyBorder="1"/>
    <xf numFmtId="165" fontId="2" fillId="4" borderId="3" xfId="2" applyNumberFormat="1" applyFill="1" applyBorder="1"/>
    <xf numFmtId="0" fontId="2" fillId="3" borderId="3" xfId="2" applyFill="1" applyBorder="1"/>
    <xf numFmtId="165" fontId="2" fillId="3" borderId="3" xfId="2" applyNumberFormat="1" applyFill="1" applyBorder="1"/>
    <xf numFmtId="0" fontId="8" fillId="0" borderId="6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0" fillId="2" borderId="3" xfId="0" applyFont="1" applyFill="1" applyBorder="1" applyProtection="1">
      <protection locked="0"/>
    </xf>
    <xf numFmtId="1" fontId="10" fillId="2" borderId="0" xfId="0" applyNumberFormat="1" applyFont="1" applyFill="1" applyBorder="1" applyProtection="1">
      <protection locked="0"/>
    </xf>
    <xf numFmtId="0" fontId="0" fillId="2" borderId="0" xfId="0" applyFill="1" applyProtection="1">
      <protection locked="0"/>
    </xf>
    <xf numFmtId="0" fontId="6" fillId="2" borderId="0" xfId="0" applyFont="1" applyFill="1" applyBorder="1" applyAlignment="1" applyProtection="1">
      <alignment vertical="top" readingOrder="1"/>
    </xf>
    <xf numFmtId="0" fontId="6" fillId="2" borderId="0" xfId="0" applyFont="1" applyFill="1" applyAlignment="1">
      <alignment vertical="center" wrapText="1"/>
    </xf>
    <xf numFmtId="0" fontId="6" fillId="2" borderId="3" xfId="0" applyFont="1" applyFill="1" applyBorder="1" applyAlignment="1" applyProtection="1">
      <alignment vertical="top" wrapText="1"/>
      <protection locked="0"/>
    </xf>
    <xf numFmtId="0" fontId="1" fillId="4" borderId="3" xfId="2" applyFont="1" applyFill="1" applyBorder="1"/>
    <xf numFmtId="0" fontId="1" fillId="3" borderId="3" xfId="2" applyFont="1" applyFill="1" applyBorder="1"/>
    <xf numFmtId="0" fontId="1" fillId="5" borderId="3" xfId="2" applyFont="1" applyFill="1" applyBorder="1"/>
    <xf numFmtId="0" fontId="1" fillId="2" borderId="3" xfId="2" applyFont="1" applyFill="1" applyBorder="1"/>
    <xf numFmtId="10" fontId="7" fillId="0" borderId="1" xfId="0" applyNumberFormat="1" applyFont="1" applyBorder="1" applyAlignment="1" applyProtection="1">
      <alignment horizontal="right"/>
      <protection locked="0"/>
    </xf>
    <xf numFmtId="10" fontId="7" fillId="0" borderId="3" xfId="0" applyNumberFormat="1" applyFont="1" applyBorder="1" applyAlignment="1" applyProtection="1">
      <alignment horizontal="right"/>
      <protection locked="0"/>
    </xf>
    <xf numFmtId="10" fontId="8" fillId="0" borderId="1" xfId="1" applyNumberFormat="1" applyFont="1" applyBorder="1" applyAlignment="1" applyProtection="1">
      <alignment horizontal="right"/>
    </xf>
    <xf numFmtId="10" fontId="8" fillId="0" borderId="3" xfId="1" applyNumberFormat="1" applyFont="1" applyBorder="1" applyAlignment="1" applyProtection="1">
      <alignment horizontal="right"/>
    </xf>
    <xf numFmtId="0" fontId="7" fillId="0" borderId="1" xfId="0" applyFont="1" applyBorder="1" applyProtection="1">
      <protection locked="0"/>
    </xf>
    <xf numFmtId="0" fontId="7" fillId="0" borderId="3" xfId="0" applyFont="1" applyBorder="1" applyProtection="1">
      <protection locked="0"/>
    </xf>
    <xf numFmtId="8" fontId="5" fillId="0" borderId="8" xfId="0" applyNumberFormat="1" applyFont="1" applyBorder="1" applyProtection="1"/>
    <xf numFmtId="0" fontId="4" fillId="0" borderId="8" xfId="0" applyFont="1" applyBorder="1" applyAlignment="1" applyProtection="1"/>
    <xf numFmtId="0" fontId="0" fillId="0" borderId="0" xfId="0" applyProtection="1"/>
    <xf numFmtId="8" fontId="8" fillId="0" borderId="0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Protection="1">
      <protection locked="0"/>
    </xf>
    <xf numFmtId="0" fontId="6" fillId="0" borderId="1" xfId="0" applyFont="1" applyBorder="1" applyAlignment="1" applyProtection="1">
      <alignment horizontal="center"/>
      <protection locked="0"/>
    </xf>
    <xf numFmtId="8" fontId="6" fillId="0" borderId="10" xfId="0" applyNumberFormat="1" applyFont="1" applyBorder="1" applyProtection="1"/>
    <xf numFmtId="0" fontId="6" fillId="0" borderId="6" xfId="0" applyFont="1" applyBorder="1" applyAlignment="1" applyProtection="1">
      <alignment horizontal="center" vertical="center" wrapText="1"/>
    </xf>
    <xf numFmtId="0" fontId="10" fillId="5" borderId="11" xfId="2" applyFont="1" applyFill="1" applyBorder="1" applyProtection="1">
      <protection locked="0"/>
    </xf>
    <xf numFmtId="0" fontId="10" fillId="5" borderId="5" xfId="2" applyFont="1" applyFill="1" applyBorder="1" applyProtection="1">
      <protection locked="0"/>
    </xf>
    <xf numFmtId="0" fontId="10" fillId="4" borderId="11" xfId="2" applyFont="1" applyFill="1" applyBorder="1" applyProtection="1">
      <protection locked="0"/>
    </xf>
    <xf numFmtId="0" fontId="10" fillId="4" borderId="5" xfId="2" applyFont="1" applyFill="1" applyBorder="1" applyProtection="1">
      <protection locked="0"/>
    </xf>
    <xf numFmtId="0" fontId="10" fillId="2" borderId="11" xfId="2" applyFont="1" applyFill="1" applyBorder="1" applyProtection="1">
      <protection locked="0"/>
    </xf>
    <xf numFmtId="0" fontId="10" fillId="2" borderId="5" xfId="2" applyFont="1" applyFill="1" applyBorder="1" applyProtection="1">
      <protection locked="0"/>
    </xf>
    <xf numFmtId="0" fontId="10" fillId="3" borderId="11" xfId="2" applyFont="1" applyFill="1" applyBorder="1" applyProtection="1">
      <protection locked="0"/>
    </xf>
    <xf numFmtId="0" fontId="10" fillId="3" borderId="5" xfId="2" applyFont="1" applyFill="1" applyBorder="1" applyProtection="1">
      <protection locked="0"/>
    </xf>
    <xf numFmtId="0" fontId="10" fillId="6" borderId="5" xfId="2" applyFont="1" applyFill="1" applyBorder="1" applyProtection="1">
      <protection locked="0"/>
    </xf>
    <xf numFmtId="0" fontId="10" fillId="6" borderId="11" xfId="2" applyFont="1" applyFill="1" applyBorder="1" applyProtection="1">
      <protection locked="0"/>
    </xf>
    <xf numFmtId="0" fontId="6" fillId="6" borderId="6" xfId="0" applyFont="1" applyFill="1" applyBorder="1" applyAlignment="1" applyProtection="1">
      <alignment horizontal="center" vertical="center" wrapText="1"/>
    </xf>
    <xf numFmtId="165" fontId="10" fillId="6" borderId="3" xfId="0" applyNumberFormat="1" applyFont="1" applyFill="1" applyBorder="1" applyProtection="1">
      <protection locked="0"/>
    </xf>
    <xf numFmtId="165" fontId="6" fillId="6" borderId="3" xfId="0" applyNumberFormat="1" applyFont="1" applyFill="1" applyBorder="1" applyProtection="1">
      <protection locked="0"/>
    </xf>
    <xf numFmtId="8" fontId="8" fillId="6" borderId="3" xfId="0" applyNumberFormat="1" applyFont="1" applyFill="1" applyBorder="1" applyProtection="1">
      <protection locked="0"/>
    </xf>
    <xf numFmtId="164" fontId="8" fillId="6" borderId="3" xfId="1" applyNumberFormat="1" applyFont="1" applyFill="1" applyBorder="1" applyAlignment="1" applyProtection="1">
      <alignment horizontal="right"/>
    </xf>
    <xf numFmtId="8" fontId="5" fillId="6" borderId="0" xfId="0" applyNumberFormat="1" applyFont="1" applyFill="1" applyBorder="1" applyProtection="1">
      <protection hidden="1"/>
    </xf>
    <xf numFmtId="8" fontId="5" fillId="6" borderId="0" xfId="0" applyNumberFormat="1" applyFont="1" applyFill="1" applyBorder="1" applyProtection="1">
      <protection locked="0"/>
    </xf>
    <xf numFmtId="0" fontId="6" fillId="6" borderId="0" xfId="0" applyFont="1" applyFill="1" applyBorder="1" applyAlignment="1" applyProtection="1">
      <alignment vertical="top" readingOrder="1"/>
    </xf>
    <xf numFmtId="0" fontId="6" fillId="6" borderId="0" xfId="0" applyFont="1" applyFill="1" applyAlignment="1">
      <alignment vertical="center" wrapText="1"/>
    </xf>
    <xf numFmtId="0" fontId="0" fillId="6" borderId="0" xfId="0" applyFill="1"/>
    <xf numFmtId="9" fontId="7" fillId="0" borderId="1" xfId="1" applyFont="1" applyBorder="1" applyAlignment="1" applyProtection="1">
      <alignment horizontal="right"/>
      <protection locked="0"/>
    </xf>
    <xf numFmtId="9" fontId="7" fillId="0" borderId="3" xfId="1" applyFont="1" applyBorder="1" applyAlignment="1" applyProtection="1">
      <alignment horizontal="right"/>
      <protection locked="0"/>
    </xf>
    <xf numFmtId="0" fontId="7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9" fillId="0" borderId="0" xfId="0" applyFont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hidden="1"/>
    </xf>
    <xf numFmtId="8" fontId="5" fillId="0" borderId="4" xfId="0" applyNumberFormat="1" applyFont="1" applyBorder="1" applyAlignment="1" applyProtection="1">
      <alignment horizontal="right"/>
    </xf>
    <xf numFmtId="8" fontId="5" fillId="0" borderId="5" xfId="0" applyNumberFormat="1" applyFont="1" applyBorder="1" applyAlignment="1" applyProtection="1">
      <alignment horizontal="right"/>
    </xf>
    <xf numFmtId="165" fontId="6" fillId="0" borderId="4" xfId="0" applyNumberFormat="1" applyFont="1" applyBorder="1" applyAlignment="1" applyProtection="1">
      <alignment horizontal="right"/>
      <protection locked="0"/>
    </xf>
    <xf numFmtId="165" fontId="6" fillId="0" borderId="5" xfId="0" applyNumberFormat="1" applyFont="1" applyBorder="1" applyAlignment="1" applyProtection="1">
      <alignment horizontal="right"/>
      <protection locked="0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center" wrapText="1"/>
    </xf>
    <xf numFmtId="0" fontId="6" fillId="0" borderId="9" xfId="0" applyFont="1" applyBorder="1" applyAlignment="1" applyProtection="1">
      <alignment horizontal="center" wrapText="1"/>
    </xf>
    <xf numFmtId="0" fontId="6" fillId="0" borderId="5" xfId="0" applyFont="1" applyBorder="1" applyAlignment="1" applyProtection="1">
      <alignment horizontal="center" wrapText="1"/>
    </xf>
  </cellXfs>
  <cellStyles count="3">
    <cellStyle name="Prozent" xfId="1" builtinId="5"/>
    <cellStyle name="Standard" xfId="0" builtinId="0"/>
    <cellStyle name="Standar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672982</xdr:colOff>
      <xdr:row>62</xdr:row>
      <xdr:rowOff>13098</xdr:rowOff>
    </xdr:from>
    <xdr:to>
      <xdr:col>3</xdr:col>
      <xdr:colOff>1046535</xdr:colOff>
      <xdr:row>62</xdr:row>
      <xdr:rowOff>158480</xdr:rowOff>
    </xdr:to>
    <xdr:pic>
      <xdr:nvPicPr>
        <xdr:cNvPr id="55" name="Grafik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/>
        <a:srcRect l="49720" t="41531" r="47315" b="56726"/>
        <a:stretch/>
      </xdr:blipFill>
      <xdr:spPr>
        <a:xfrm>
          <a:off x="2885713" y="12798579"/>
          <a:ext cx="373553" cy="145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S76"/>
  <sheetViews>
    <sheetView tabSelected="1" view="pageLayout" topLeftCell="A10" zoomScaleNormal="100" workbookViewId="0">
      <selection activeCell="G61" sqref="G61:H61"/>
    </sheetView>
  </sheetViews>
  <sheetFormatPr baseColWidth="10" defaultRowHeight="15" outlineLevelRow="1" outlineLevelCol="2" x14ac:dyDescent="0.25"/>
  <cols>
    <col min="1" max="1" width="3.5703125" customWidth="1"/>
    <col min="2" max="2" width="9" hidden="1" customWidth="1"/>
    <col min="3" max="3" width="27.28515625" customWidth="1"/>
    <col min="4" max="4" width="14.85546875" customWidth="1"/>
    <col min="5" max="5" width="11.28515625" bestFit="1" customWidth="1"/>
    <col min="6" max="6" width="11.28515625" customWidth="1"/>
    <col min="7" max="7" width="11.85546875" customWidth="1"/>
    <col min="8" max="8" width="9.140625" customWidth="1"/>
    <col min="9" max="9" width="12.5703125" hidden="1" customWidth="1" outlineLevel="1"/>
    <col min="10" max="10" width="8.140625" customWidth="1" collapsed="1"/>
    <col min="11" max="11" width="8.140625" customWidth="1"/>
    <col min="12" max="12" width="13.5703125" customWidth="1"/>
    <col min="13" max="13" width="9.42578125" style="102" hidden="1" customWidth="1" outlineLevel="1"/>
    <col min="14" max="14" width="39.28515625" style="1" hidden="1" customWidth="1" outlineLevel="2"/>
    <col min="15" max="16" width="17.85546875" style="1" hidden="1" customWidth="1" outlineLevel="2"/>
    <col min="17" max="17" width="2" style="1" hidden="1" customWidth="1" outlineLevel="1"/>
    <col min="18" max="18" width="10.5703125" style="1" hidden="1" customWidth="1" outlineLevel="1"/>
    <col min="19" max="19" width="11.42578125" customWidth="1" collapsed="1"/>
  </cols>
  <sheetData>
    <row r="1" spans="1:18" s="2" customFormat="1" ht="51.75" thickBot="1" x14ac:dyDescent="0.25">
      <c r="A1" s="4" t="s">
        <v>0</v>
      </c>
      <c r="B1" s="82" t="s">
        <v>44</v>
      </c>
      <c r="C1" s="57" t="s">
        <v>39</v>
      </c>
      <c r="D1" s="58" t="s">
        <v>15</v>
      </c>
      <c r="E1" s="57" t="s">
        <v>25</v>
      </c>
      <c r="F1" s="57" t="s">
        <v>14</v>
      </c>
      <c r="G1" s="56" t="s">
        <v>26</v>
      </c>
      <c r="H1" s="57" t="s">
        <v>1</v>
      </c>
      <c r="I1" s="5" t="s">
        <v>11</v>
      </c>
      <c r="J1" s="57" t="s">
        <v>12</v>
      </c>
      <c r="K1" s="3" t="s">
        <v>16</v>
      </c>
      <c r="L1" s="3" t="s">
        <v>13</v>
      </c>
      <c r="M1" s="93" t="s">
        <v>45</v>
      </c>
      <c r="N1" s="10" t="s">
        <v>34</v>
      </c>
      <c r="O1" s="10" t="s">
        <v>35</v>
      </c>
      <c r="P1" s="10" t="s">
        <v>36</v>
      </c>
      <c r="Q1" s="11"/>
      <c r="R1" s="64" t="s">
        <v>8</v>
      </c>
    </row>
    <row r="2" spans="1:18" s="2" customFormat="1" ht="14.25" customHeight="1" x14ac:dyDescent="0.2">
      <c r="A2" s="43">
        <v>1</v>
      </c>
      <c r="B2" s="43" t="s">
        <v>42</v>
      </c>
      <c r="C2" s="73"/>
      <c r="D2" s="73"/>
      <c r="E2" s="6"/>
      <c r="F2" s="8">
        <f t="shared" ref="F2:F33" si="0">INDEX( $P$2:$P$57,MATCH(1,INDEX((C2=$N$2:$N$57)*(D2=$O$2:$O$57),0,1),0))</f>
        <v>0</v>
      </c>
      <c r="G2" s="26">
        <f t="shared" ref="G2:G33" si="1">IF(E2&gt;F2,F2,E2)</f>
        <v>0</v>
      </c>
      <c r="H2" s="103"/>
      <c r="I2" s="13" t="str">
        <f>IF(H2="Neu","0,4",IF(H2="gebraucht","0,2","0"))</f>
        <v>0</v>
      </c>
      <c r="J2" s="69"/>
      <c r="K2" s="71">
        <f>IFERROR(I2*J2,"-")</f>
        <v>0</v>
      </c>
      <c r="L2" s="44">
        <f>IFERROR(G2*K2,"-")</f>
        <v>0</v>
      </c>
      <c r="M2" s="94"/>
      <c r="Q2" s="14"/>
      <c r="R2" s="59" t="s">
        <v>9</v>
      </c>
    </row>
    <row r="3" spans="1:18" s="2" customFormat="1" ht="14.25" customHeight="1" x14ac:dyDescent="0.25">
      <c r="A3" s="40">
        <v>2</v>
      </c>
      <c r="B3" s="43" t="s">
        <v>43</v>
      </c>
      <c r="C3" s="73"/>
      <c r="D3" s="73"/>
      <c r="E3" s="7"/>
      <c r="F3" s="8">
        <f t="shared" si="0"/>
        <v>0</v>
      </c>
      <c r="G3" s="25">
        <f t="shared" si="1"/>
        <v>0</v>
      </c>
      <c r="H3" s="103"/>
      <c r="I3" s="13" t="str">
        <f t="shared" ref="I3:I56" si="2">IF(H3="Neu","0,4",IF(H3="gebraucht","0,2","0"))</f>
        <v>0</v>
      </c>
      <c r="J3" s="70"/>
      <c r="K3" s="72">
        <f t="shared" ref="K3:K52" si="3">IFERROR(I3*J3,"-")</f>
        <v>0</v>
      </c>
      <c r="L3" s="44">
        <f t="shared" ref="L3:L7" si="4">IFERROR(G3*K3,"-")</f>
        <v>0</v>
      </c>
      <c r="M3" s="94"/>
      <c r="N3" s="83" t="s">
        <v>19</v>
      </c>
      <c r="O3" s="50" t="s">
        <v>2</v>
      </c>
      <c r="P3" s="51">
        <v>230000</v>
      </c>
      <c r="Q3" s="14"/>
      <c r="R3" s="59" t="s">
        <v>10</v>
      </c>
    </row>
    <row r="4" spans="1:18" s="2" customFormat="1" x14ac:dyDescent="0.25">
      <c r="A4" s="40">
        <v>3</v>
      </c>
      <c r="B4" s="43" t="s">
        <v>43</v>
      </c>
      <c r="C4" s="73"/>
      <c r="D4" s="73"/>
      <c r="E4" s="7"/>
      <c r="F4" s="8">
        <f t="shared" ref="F4" si="5">INDEX( $P$2:$P$57,MATCH(1,INDEX((C4=$N$2:$N$57)*(D4=$O$2:$O$57),0,1),0))</f>
        <v>0</v>
      </c>
      <c r="G4" s="25">
        <f t="shared" si="1"/>
        <v>0</v>
      </c>
      <c r="H4" s="103"/>
      <c r="I4" s="13" t="str">
        <f t="shared" si="2"/>
        <v>0</v>
      </c>
      <c r="J4" s="70"/>
      <c r="K4" s="72">
        <f t="shared" si="3"/>
        <v>0</v>
      </c>
      <c r="L4" s="44">
        <f t="shared" si="4"/>
        <v>0</v>
      </c>
      <c r="M4" s="94"/>
      <c r="N4" s="84" t="s">
        <v>38</v>
      </c>
      <c r="O4" s="50" t="s">
        <v>2</v>
      </c>
      <c r="P4" s="51">
        <v>260000</v>
      </c>
      <c r="Q4" s="15"/>
      <c r="R4" s="59"/>
    </row>
    <row r="5" spans="1:18" s="2" customFormat="1" ht="14.25" customHeight="1" x14ac:dyDescent="0.25">
      <c r="A5" s="40">
        <v>4</v>
      </c>
      <c r="B5" s="43"/>
      <c r="C5" s="73"/>
      <c r="D5" s="73"/>
      <c r="E5" s="7"/>
      <c r="F5" s="8">
        <f t="shared" si="0"/>
        <v>0</v>
      </c>
      <c r="G5" s="25">
        <f t="shared" si="1"/>
        <v>0</v>
      </c>
      <c r="H5" s="103"/>
      <c r="I5" s="13" t="str">
        <f t="shared" si="2"/>
        <v>0</v>
      </c>
      <c r="J5" s="70"/>
      <c r="K5" s="72">
        <f t="shared" si="3"/>
        <v>0</v>
      </c>
      <c r="L5" s="44">
        <f t="shared" si="4"/>
        <v>0</v>
      </c>
      <c r="M5" s="95"/>
      <c r="N5" s="84" t="s">
        <v>5</v>
      </c>
      <c r="O5" s="50" t="s">
        <v>2</v>
      </c>
      <c r="P5" s="51">
        <v>290000</v>
      </c>
      <c r="Q5" s="15"/>
      <c r="R5" s="60"/>
    </row>
    <row r="6" spans="1:18" s="2" customFormat="1" ht="14.25" customHeight="1" x14ac:dyDescent="0.25">
      <c r="A6" s="40">
        <v>5</v>
      </c>
      <c r="B6" s="43"/>
      <c r="C6" s="73"/>
      <c r="D6" s="73"/>
      <c r="E6" s="7"/>
      <c r="F6" s="8">
        <f t="shared" si="0"/>
        <v>0</v>
      </c>
      <c r="G6" s="25">
        <f t="shared" si="1"/>
        <v>0</v>
      </c>
      <c r="H6" s="103"/>
      <c r="I6" s="13" t="str">
        <f t="shared" si="2"/>
        <v>0</v>
      </c>
      <c r="J6" s="70"/>
      <c r="K6" s="72">
        <f t="shared" si="3"/>
        <v>0</v>
      </c>
      <c r="L6" s="44">
        <f t="shared" si="4"/>
        <v>0</v>
      </c>
      <c r="M6" s="95"/>
      <c r="N6" s="84" t="s">
        <v>6</v>
      </c>
      <c r="O6" s="50" t="s">
        <v>2</v>
      </c>
      <c r="P6" s="51">
        <v>340000</v>
      </c>
      <c r="Q6" s="15"/>
      <c r="R6" s="60"/>
    </row>
    <row r="7" spans="1:18" s="2" customFormat="1" ht="14.25" customHeight="1" x14ac:dyDescent="0.25">
      <c r="A7" s="40">
        <v>6</v>
      </c>
      <c r="B7" s="43"/>
      <c r="C7" s="73"/>
      <c r="D7" s="73"/>
      <c r="E7" s="7"/>
      <c r="F7" s="8">
        <f t="shared" si="0"/>
        <v>0</v>
      </c>
      <c r="G7" s="25">
        <f t="shared" si="1"/>
        <v>0</v>
      </c>
      <c r="H7" s="103"/>
      <c r="I7" s="13" t="str">
        <f t="shared" si="2"/>
        <v>0</v>
      </c>
      <c r="J7" s="70"/>
      <c r="K7" s="72">
        <f t="shared" si="3"/>
        <v>0</v>
      </c>
      <c r="L7" s="44">
        <f t="shared" si="4"/>
        <v>0</v>
      </c>
      <c r="M7" s="94"/>
      <c r="N7" s="91" t="s">
        <v>50</v>
      </c>
      <c r="O7" s="50" t="s">
        <v>2</v>
      </c>
      <c r="P7" s="51">
        <v>190000</v>
      </c>
      <c r="Q7" s="16"/>
      <c r="R7" s="16"/>
    </row>
    <row r="8" spans="1:18" s="2" customFormat="1" ht="14.25" customHeight="1" x14ac:dyDescent="0.25">
      <c r="A8" s="40">
        <v>7</v>
      </c>
      <c r="B8" s="43"/>
      <c r="C8" s="73"/>
      <c r="D8" s="73"/>
      <c r="E8" s="7"/>
      <c r="F8" s="8">
        <f t="shared" si="0"/>
        <v>0</v>
      </c>
      <c r="G8" s="25">
        <f t="shared" si="1"/>
        <v>0</v>
      </c>
      <c r="H8" s="103"/>
      <c r="I8" s="13" t="str">
        <f t="shared" si="2"/>
        <v>0</v>
      </c>
      <c r="J8" s="70"/>
      <c r="K8" s="72">
        <f t="shared" si="3"/>
        <v>0</v>
      </c>
      <c r="L8" s="41">
        <f t="shared" ref="L8:L52" si="6">IFERROR(G8*K8,"-")</f>
        <v>0</v>
      </c>
      <c r="M8" s="94"/>
      <c r="N8" s="92" t="s">
        <v>49</v>
      </c>
      <c r="O8" s="50" t="s">
        <v>2</v>
      </c>
      <c r="P8" s="51">
        <v>120000</v>
      </c>
      <c r="Q8" s="16"/>
      <c r="R8" s="16"/>
    </row>
    <row r="9" spans="1:18" s="2" customFormat="1" ht="14.25" customHeight="1" x14ac:dyDescent="0.25">
      <c r="A9" s="40">
        <v>8</v>
      </c>
      <c r="B9" s="43"/>
      <c r="C9" s="73"/>
      <c r="D9" s="73"/>
      <c r="E9" s="7"/>
      <c r="F9" s="8">
        <f t="shared" si="0"/>
        <v>0</v>
      </c>
      <c r="G9" s="25">
        <f t="shared" si="1"/>
        <v>0</v>
      </c>
      <c r="H9" s="103"/>
      <c r="I9" s="13" t="str">
        <f t="shared" si="2"/>
        <v>0</v>
      </c>
      <c r="J9" s="70"/>
      <c r="K9" s="72">
        <f t="shared" si="3"/>
        <v>0</v>
      </c>
      <c r="L9" s="41">
        <f t="shared" si="6"/>
        <v>0</v>
      </c>
      <c r="M9" s="94"/>
      <c r="N9" s="92" t="s">
        <v>51</v>
      </c>
      <c r="O9" s="67" t="s">
        <v>2</v>
      </c>
      <c r="P9" s="51">
        <v>100000</v>
      </c>
      <c r="Q9" s="17"/>
      <c r="R9" s="17"/>
    </row>
    <row r="10" spans="1:18" s="2" customFormat="1" ht="14.25" customHeight="1" x14ac:dyDescent="0.25">
      <c r="A10" s="40">
        <v>9</v>
      </c>
      <c r="B10" s="43"/>
      <c r="C10" s="73"/>
      <c r="D10" s="73"/>
      <c r="E10" s="7"/>
      <c r="F10" s="8">
        <f t="shared" si="0"/>
        <v>0</v>
      </c>
      <c r="G10" s="25">
        <f t="shared" si="1"/>
        <v>0</v>
      </c>
      <c r="H10" s="103"/>
      <c r="I10" s="13" t="str">
        <f t="shared" si="2"/>
        <v>0</v>
      </c>
      <c r="J10" s="70"/>
      <c r="K10" s="72">
        <f t="shared" si="3"/>
        <v>0</v>
      </c>
      <c r="L10" s="41">
        <f t="shared" si="6"/>
        <v>0</v>
      </c>
      <c r="M10" s="94"/>
      <c r="N10" s="84" t="s">
        <v>7</v>
      </c>
      <c r="O10" s="50" t="s">
        <v>2</v>
      </c>
      <c r="P10" s="51">
        <v>430000</v>
      </c>
      <c r="Q10" s="17"/>
      <c r="R10" s="17"/>
    </row>
    <row r="11" spans="1:18" s="2" customFormat="1" ht="14.25" customHeight="1" x14ac:dyDescent="0.25">
      <c r="A11" s="40">
        <v>10</v>
      </c>
      <c r="B11" s="43"/>
      <c r="C11" s="73"/>
      <c r="D11" s="73"/>
      <c r="E11" s="7"/>
      <c r="F11" s="8">
        <f t="shared" si="0"/>
        <v>0</v>
      </c>
      <c r="G11" s="25">
        <f t="shared" si="1"/>
        <v>0</v>
      </c>
      <c r="H11" s="103"/>
      <c r="I11" s="13" t="str">
        <f t="shared" si="2"/>
        <v>0</v>
      </c>
      <c r="J11" s="70"/>
      <c r="K11" s="72">
        <f t="shared" si="3"/>
        <v>0</v>
      </c>
      <c r="L11" s="41">
        <f t="shared" si="6"/>
        <v>0</v>
      </c>
      <c r="M11" s="94"/>
      <c r="N11" s="85" t="s">
        <v>19</v>
      </c>
      <c r="O11" s="52" t="s">
        <v>3</v>
      </c>
      <c r="P11" s="53">
        <v>275000</v>
      </c>
      <c r="Q11" s="17"/>
      <c r="R11" s="17"/>
    </row>
    <row r="12" spans="1:18" s="2" customFormat="1" ht="14.25" customHeight="1" x14ac:dyDescent="0.25">
      <c r="A12" s="40">
        <v>11</v>
      </c>
      <c r="B12" s="43"/>
      <c r="C12" s="73"/>
      <c r="D12" s="73"/>
      <c r="E12" s="7"/>
      <c r="F12" s="8">
        <f t="shared" si="0"/>
        <v>0</v>
      </c>
      <c r="G12" s="25">
        <f t="shared" si="1"/>
        <v>0</v>
      </c>
      <c r="H12" s="103"/>
      <c r="I12" s="13" t="str">
        <f t="shared" si="2"/>
        <v>0</v>
      </c>
      <c r="J12" s="70"/>
      <c r="K12" s="72">
        <f t="shared" si="3"/>
        <v>0</v>
      </c>
      <c r="L12" s="41">
        <f t="shared" si="6"/>
        <v>0</v>
      </c>
      <c r="M12" s="96"/>
      <c r="N12" s="86" t="s">
        <v>38</v>
      </c>
      <c r="O12" s="52" t="s">
        <v>3</v>
      </c>
      <c r="P12" s="53">
        <v>300000</v>
      </c>
      <c r="Q12" s="17"/>
      <c r="R12" s="17"/>
    </row>
    <row r="13" spans="1:18" s="12" customFormat="1" ht="14.25" customHeight="1" x14ac:dyDescent="0.25">
      <c r="A13" s="40">
        <v>12</v>
      </c>
      <c r="B13" s="43"/>
      <c r="C13" s="73"/>
      <c r="D13" s="73"/>
      <c r="E13" s="7"/>
      <c r="F13" s="8">
        <f t="shared" si="0"/>
        <v>0</v>
      </c>
      <c r="G13" s="25">
        <f t="shared" si="1"/>
        <v>0</v>
      </c>
      <c r="H13" s="103"/>
      <c r="I13" s="13" t="str">
        <f t="shared" si="2"/>
        <v>0</v>
      </c>
      <c r="J13" s="70"/>
      <c r="K13" s="72">
        <f t="shared" si="3"/>
        <v>0</v>
      </c>
      <c r="L13" s="41">
        <f t="shared" si="6"/>
        <v>0</v>
      </c>
      <c r="M13" s="96"/>
      <c r="N13" s="86" t="s">
        <v>5</v>
      </c>
      <c r="O13" s="52" t="s">
        <v>3</v>
      </c>
      <c r="P13" s="53">
        <v>330000</v>
      </c>
      <c r="Q13" s="17"/>
      <c r="R13" s="17"/>
    </row>
    <row r="14" spans="1:18" s="12" customFormat="1" ht="14.25" customHeight="1" x14ac:dyDescent="0.25">
      <c r="A14" s="40">
        <v>13</v>
      </c>
      <c r="B14" s="43"/>
      <c r="C14" s="73"/>
      <c r="D14" s="73"/>
      <c r="E14" s="7"/>
      <c r="F14" s="8">
        <f t="shared" si="0"/>
        <v>0</v>
      </c>
      <c r="G14" s="25">
        <f t="shared" si="1"/>
        <v>0</v>
      </c>
      <c r="H14" s="103"/>
      <c r="I14" s="13" t="str">
        <f t="shared" si="2"/>
        <v>0</v>
      </c>
      <c r="J14" s="70"/>
      <c r="K14" s="72">
        <f t="shared" si="3"/>
        <v>0</v>
      </c>
      <c r="L14" s="41">
        <f t="shared" si="6"/>
        <v>0</v>
      </c>
      <c r="M14" s="96"/>
      <c r="N14" s="86" t="s">
        <v>6</v>
      </c>
      <c r="O14" s="52" t="s">
        <v>3</v>
      </c>
      <c r="P14" s="53">
        <v>400000</v>
      </c>
      <c r="Q14" s="17"/>
      <c r="R14" s="17"/>
    </row>
    <row r="15" spans="1:18" s="12" customFormat="1" ht="14.25" customHeight="1" x14ac:dyDescent="0.25">
      <c r="A15" s="40">
        <v>14</v>
      </c>
      <c r="B15" s="43"/>
      <c r="C15" s="73"/>
      <c r="D15" s="73"/>
      <c r="E15" s="7"/>
      <c r="F15" s="8">
        <f t="shared" si="0"/>
        <v>0</v>
      </c>
      <c r="G15" s="25">
        <f t="shared" si="1"/>
        <v>0</v>
      </c>
      <c r="H15" s="103"/>
      <c r="I15" s="13" t="str">
        <f t="shared" si="2"/>
        <v>0</v>
      </c>
      <c r="J15" s="70"/>
      <c r="K15" s="72">
        <f t="shared" si="3"/>
        <v>0</v>
      </c>
      <c r="L15" s="41">
        <f t="shared" si="6"/>
        <v>0</v>
      </c>
      <c r="M15" s="96"/>
      <c r="N15" s="86" t="s">
        <v>46</v>
      </c>
      <c r="O15" s="52" t="s">
        <v>3</v>
      </c>
      <c r="P15" s="53">
        <v>220000</v>
      </c>
      <c r="Q15" s="17"/>
      <c r="R15" s="17"/>
    </row>
    <row r="16" spans="1:18" s="12" customFormat="1" x14ac:dyDescent="0.25">
      <c r="A16" s="40">
        <v>15</v>
      </c>
      <c r="B16" s="43"/>
      <c r="C16" s="73"/>
      <c r="D16" s="73"/>
      <c r="E16" s="7"/>
      <c r="F16" s="8">
        <f t="shared" si="0"/>
        <v>0</v>
      </c>
      <c r="G16" s="25">
        <f t="shared" si="1"/>
        <v>0</v>
      </c>
      <c r="H16" s="103"/>
      <c r="I16" s="13" t="str">
        <f t="shared" si="2"/>
        <v>0</v>
      </c>
      <c r="J16" s="70"/>
      <c r="K16" s="72">
        <f t="shared" si="3"/>
        <v>0</v>
      </c>
      <c r="L16" s="41">
        <f t="shared" si="6"/>
        <v>0</v>
      </c>
      <c r="M16" s="96"/>
      <c r="N16" s="85" t="s">
        <v>47</v>
      </c>
      <c r="O16" s="52" t="s">
        <v>3</v>
      </c>
      <c r="P16" s="53">
        <v>160000</v>
      </c>
      <c r="Q16" s="17"/>
      <c r="R16" s="17"/>
    </row>
    <row r="17" spans="1:18" s="12" customFormat="1" ht="15" hidden="1" customHeight="1" outlineLevel="1" x14ac:dyDescent="0.25">
      <c r="A17" s="42"/>
      <c r="B17" s="80"/>
      <c r="C17" s="73"/>
      <c r="D17" s="73"/>
      <c r="E17" s="28"/>
      <c r="F17" s="8">
        <f t="shared" si="0"/>
        <v>0</v>
      </c>
      <c r="G17" s="29">
        <f t="shared" si="1"/>
        <v>0</v>
      </c>
      <c r="H17" s="103"/>
      <c r="I17" s="13" t="str">
        <f t="shared" si="2"/>
        <v>0</v>
      </c>
      <c r="J17" s="70"/>
      <c r="K17" s="72">
        <f t="shared" si="3"/>
        <v>0</v>
      </c>
      <c r="L17" s="41">
        <f>IFERROR(G17*K17,"-")</f>
        <v>0</v>
      </c>
      <c r="M17" s="96"/>
      <c r="N17" s="85" t="s">
        <v>48</v>
      </c>
      <c r="O17" s="65" t="s">
        <v>3</v>
      </c>
      <c r="P17" s="53">
        <v>130000</v>
      </c>
      <c r="Q17" s="17"/>
      <c r="R17" s="17"/>
    </row>
    <row r="18" spans="1:18" s="12" customFormat="1" ht="15" hidden="1" customHeight="1" outlineLevel="1" x14ac:dyDescent="0.25">
      <c r="A18" s="42"/>
      <c r="B18" s="80"/>
      <c r="C18" s="73"/>
      <c r="D18" s="73"/>
      <c r="E18" s="28"/>
      <c r="F18" s="8">
        <f t="shared" si="0"/>
        <v>0</v>
      </c>
      <c r="G18" s="29">
        <f t="shared" si="1"/>
        <v>0</v>
      </c>
      <c r="H18" s="103"/>
      <c r="I18" s="13" t="str">
        <f t="shared" si="2"/>
        <v>0</v>
      </c>
      <c r="J18" s="70"/>
      <c r="K18" s="72">
        <f t="shared" si="3"/>
        <v>0</v>
      </c>
      <c r="L18" s="41">
        <f t="shared" si="6"/>
        <v>0</v>
      </c>
      <c r="M18" s="96"/>
      <c r="N18" s="86" t="s">
        <v>7</v>
      </c>
      <c r="O18" s="52" t="s">
        <v>3</v>
      </c>
      <c r="P18" s="53">
        <v>490000</v>
      </c>
      <c r="Q18" s="17"/>
      <c r="R18" s="17"/>
    </row>
    <row r="19" spans="1:18" s="12" customFormat="1" ht="15" hidden="1" customHeight="1" outlineLevel="1" x14ac:dyDescent="0.25">
      <c r="A19" s="42"/>
      <c r="B19" s="80"/>
      <c r="C19" s="73"/>
      <c r="D19" s="73"/>
      <c r="E19" s="28"/>
      <c r="F19" s="8">
        <f t="shared" si="0"/>
        <v>0</v>
      </c>
      <c r="G19" s="29">
        <f t="shared" si="1"/>
        <v>0</v>
      </c>
      <c r="H19" s="103"/>
      <c r="I19" s="13" t="str">
        <f t="shared" si="2"/>
        <v>0</v>
      </c>
      <c r="J19" s="70"/>
      <c r="K19" s="72">
        <f t="shared" si="3"/>
        <v>0</v>
      </c>
      <c r="L19" s="41">
        <f t="shared" si="6"/>
        <v>0</v>
      </c>
      <c r="M19" s="96"/>
      <c r="N19" s="87" t="s">
        <v>19</v>
      </c>
      <c r="O19" s="48" t="s">
        <v>4</v>
      </c>
      <c r="P19" s="49">
        <v>340000</v>
      </c>
      <c r="Q19" s="17"/>
      <c r="R19" s="17"/>
    </row>
    <row r="20" spans="1:18" s="12" customFormat="1" ht="15" hidden="1" customHeight="1" outlineLevel="1" x14ac:dyDescent="0.25">
      <c r="A20" s="42"/>
      <c r="B20" s="80"/>
      <c r="C20" s="73"/>
      <c r="D20" s="73"/>
      <c r="E20" s="28"/>
      <c r="F20" s="8">
        <f t="shared" si="0"/>
        <v>0</v>
      </c>
      <c r="G20" s="29">
        <f t="shared" si="1"/>
        <v>0</v>
      </c>
      <c r="H20" s="103"/>
      <c r="I20" s="13" t="str">
        <f t="shared" si="2"/>
        <v>0</v>
      </c>
      <c r="J20" s="70"/>
      <c r="K20" s="72">
        <f t="shared" si="3"/>
        <v>0</v>
      </c>
      <c r="L20" s="41">
        <f t="shared" si="6"/>
        <v>0</v>
      </c>
      <c r="M20" s="96"/>
      <c r="N20" s="88" t="s">
        <v>38</v>
      </c>
      <c r="O20" s="48" t="s">
        <v>4</v>
      </c>
      <c r="P20" s="49">
        <v>390000</v>
      </c>
      <c r="Q20" s="17"/>
      <c r="R20" s="17"/>
    </row>
    <row r="21" spans="1:18" s="12" customFormat="1" ht="15" hidden="1" customHeight="1" outlineLevel="1" x14ac:dyDescent="0.25">
      <c r="A21" s="42"/>
      <c r="B21" s="80"/>
      <c r="C21" s="73"/>
      <c r="D21" s="73"/>
      <c r="E21" s="28"/>
      <c r="F21" s="8">
        <f t="shared" si="0"/>
        <v>0</v>
      </c>
      <c r="G21" s="29">
        <f t="shared" si="1"/>
        <v>0</v>
      </c>
      <c r="H21" s="103"/>
      <c r="I21" s="13" t="str">
        <f t="shared" si="2"/>
        <v>0</v>
      </c>
      <c r="J21" s="70"/>
      <c r="K21" s="72">
        <f t="shared" si="3"/>
        <v>0</v>
      </c>
      <c r="L21" s="41">
        <f t="shared" si="6"/>
        <v>0</v>
      </c>
      <c r="M21" s="96"/>
      <c r="N21" s="88" t="s">
        <v>5</v>
      </c>
      <c r="O21" s="48" t="s">
        <v>4</v>
      </c>
      <c r="P21" s="49">
        <v>430000</v>
      </c>
      <c r="Q21" s="17"/>
      <c r="R21" s="17"/>
    </row>
    <row r="22" spans="1:18" s="12" customFormat="1" ht="15" hidden="1" customHeight="1" outlineLevel="1" x14ac:dyDescent="0.25">
      <c r="A22" s="42"/>
      <c r="B22" s="80"/>
      <c r="C22" s="73"/>
      <c r="D22" s="73"/>
      <c r="E22" s="28"/>
      <c r="F22" s="8">
        <f t="shared" si="0"/>
        <v>0</v>
      </c>
      <c r="G22" s="29">
        <f t="shared" si="1"/>
        <v>0</v>
      </c>
      <c r="H22" s="103"/>
      <c r="I22" s="13" t="str">
        <f t="shared" si="2"/>
        <v>0</v>
      </c>
      <c r="J22" s="70"/>
      <c r="K22" s="72">
        <f t="shared" si="3"/>
        <v>0</v>
      </c>
      <c r="L22" s="41">
        <f t="shared" si="6"/>
        <v>0</v>
      </c>
      <c r="M22" s="96"/>
      <c r="N22" s="88" t="s">
        <v>6</v>
      </c>
      <c r="O22" s="48" t="s">
        <v>4</v>
      </c>
      <c r="P22" s="49">
        <v>510000</v>
      </c>
      <c r="Q22" s="17"/>
      <c r="R22" s="17"/>
    </row>
    <row r="23" spans="1:18" s="12" customFormat="1" ht="15" hidden="1" customHeight="1" outlineLevel="1" x14ac:dyDescent="0.25">
      <c r="A23" s="42"/>
      <c r="B23" s="80"/>
      <c r="C23" s="73"/>
      <c r="D23" s="73"/>
      <c r="E23" s="28"/>
      <c r="F23" s="8">
        <f t="shared" si="0"/>
        <v>0</v>
      </c>
      <c r="G23" s="29">
        <f t="shared" si="1"/>
        <v>0</v>
      </c>
      <c r="H23" s="103"/>
      <c r="I23" s="13" t="str">
        <f t="shared" si="2"/>
        <v>0</v>
      </c>
      <c r="J23" s="70"/>
      <c r="K23" s="72">
        <f t="shared" si="3"/>
        <v>0</v>
      </c>
      <c r="L23" s="41">
        <f t="shared" si="6"/>
        <v>0</v>
      </c>
      <c r="M23" s="96"/>
      <c r="N23" s="88" t="s">
        <v>50</v>
      </c>
      <c r="O23" s="48" t="s">
        <v>4</v>
      </c>
      <c r="P23" s="49">
        <v>270000</v>
      </c>
      <c r="Q23" s="17"/>
      <c r="R23" s="17"/>
    </row>
    <row r="24" spans="1:18" s="12" customFormat="1" ht="15" hidden="1" customHeight="1" outlineLevel="1" x14ac:dyDescent="0.25">
      <c r="A24" s="42"/>
      <c r="B24" s="80"/>
      <c r="C24" s="73"/>
      <c r="D24" s="73"/>
      <c r="E24" s="28"/>
      <c r="F24" s="8">
        <f t="shared" si="0"/>
        <v>0</v>
      </c>
      <c r="G24" s="29">
        <f t="shared" si="1"/>
        <v>0</v>
      </c>
      <c r="H24" s="103"/>
      <c r="I24" s="13" t="str">
        <f t="shared" si="2"/>
        <v>0</v>
      </c>
      <c r="J24" s="70"/>
      <c r="K24" s="72">
        <f t="shared" si="3"/>
        <v>0</v>
      </c>
      <c r="L24" s="41">
        <f t="shared" si="6"/>
        <v>0</v>
      </c>
      <c r="M24" s="96"/>
      <c r="N24" s="87" t="s">
        <v>49</v>
      </c>
      <c r="O24" s="48" t="s">
        <v>4</v>
      </c>
      <c r="P24" s="49">
        <v>180000</v>
      </c>
      <c r="Q24" s="17"/>
      <c r="R24" s="17"/>
    </row>
    <row r="25" spans="1:18" s="12" customFormat="1" ht="15" hidden="1" customHeight="1" outlineLevel="1" x14ac:dyDescent="0.25">
      <c r="A25" s="42"/>
      <c r="B25" s="80"/>
      <c r="C25" s="73"/>
      <c r="D25" s="73"/>
      <c r="E25" s="28"/>
      <c r="F25" s="8">
        <f t="shared" si="0"/>
        <v>0</v>
      </c>
      <c r="G25" s="29">
        <f t="shared" si="1"/>
        <v>0</v>
      </c>
      <c r="H25" s="103"/>
      <c r="I25" s="13" t="str">
        <f t="shared" si="2"/>
        <v>0</v>
      </c>
      <c r="J25" s="70"/>
      <c r="K25" s="72">
        <f t="shared" si="3"/>
        <v>0</v>
      </c>
      <c r="L25" s="41">
        <f t="shared" si="6"/>
        <v>0</v>
      </c>
      <c r="M25" s="96"/>
      <c r="N25" s="87" t="s">
        <v>51</v>
      </c>
      <c r="O25" s="68" t="s">
        <v>4</v>
      </c>
      <c r="P25" s="49">
        <v>140000</v>
      </c>
      <c r="Q25" s="17"/>
      <c r="R25" s="17"/>
    </row>
    <row r="26" spans="1:18" s="12" customFormat="1" ht="15" hidden="1" customHeight="1" outlineLevel="1" x14ac:dyDescent="0.25">
      <c r="A26" s="42"/>
      <c r="B26" s="80"/>
      <c r="C26" s="73"/>
      <c r="D26" s="73"/>
      <c r="E26" s="28"/>
      <c r="F26" s="8">
        <f t="shared" si="0"/>
        <v>0</v>
      </c>
      <c r="G26" s="29">
        <f t="shared" si="1"/>
        <v>0</v>
      </c>
      <c r="H26" s="103"/>
      <c r="I26" s="13" t="str">
        <f t="shared" si="2"/>
        <v>0</v>
      </c>
      <c r="J26" s="70"/>
      <c r="K26" s="72">
        <f t="shared" si="3"/>
        <v>0</v>
      </c>
      <c r="L26" s="41">
        <f t="shared" si="6"/>
        <v>0</v>
      </c>
      <c r="M26" s="96"/>
      <c r="N26" s="88" t="s">
        <v>7</v>
      </c>
      <c r="O26" s="48" t="s">
        <v>4</v>
      </c>
      <c r="P26" s="49">
        <v>630000</v>
      </c>
      <c r="Q26" s="17"/>
      <c r="R26" s="17"/>
    </row>
    <row r="27" spans="1:18" s="12" customFormat="1" ht="15" hidden="1" customHeight="1" outlineLevel="1" x14ac:dyDescent="0.25">
      <c r="A27" s="42"/>
      <c r="B27" s="80"/>
      <c r="C27" s="73"/>
      <c r="D27" s="73"/>
      <c r="E27" s="28"/>
      <c r="F27" s="8">
        <f t="shared" si="0"/>
        <v>0</v>
      </c>
      <c r="G27" s="29">
        <f t="shared" si="1"/>
        <v>0</v>
      </c>
      <c r="H27" s="103"/>
      <c r="I27" s="13" t="str">
        <f t="shared" si="2"/>
        <v>0</v>
      </c>
      <c r="J27" s="70"/>
      <c r="K27" s="72">
        <f t="shared" si="3"/>
        <v>0</v>
      </c>
      <c r="L27" s="41">
        <f t="shared" si="6"/>
        <v>0</v>
      </c>
      <c r="M27" s="96"/>
      <c r="N27" s="89" t="s">
        <v>19</v>
      </c>
      <c r="O27" s="54" t="s">
        <v>30</v>
      </c>
      <c r="P27" s="55">
        <v>570000</v>
      </c>
      <c r="Q27" s="17"/>
      <c r="R27" s="17"/>
    </row>
    <row r="28" spans="1:18" s="12" customFormat="1" ht="15" hidden="1" customHeight="1" outlineLevel="1" x14ac:dyDescent="0.25">
      <c r="A28" s="42"/>
      <c r="B28" s="80"/>
      <c r="C28" s="73"/>
      <c r="D28" s="73"/>
      <c r="E28" s="28"/>
      <c r="F28" s="8">
        <f t="shared" si="0"/>
        <v>0</v>
      </c>
      <c r="G28" s="29">
        <f t="shared" si="1"/>
        <v>0</v>
      </c>
      <c r="H28" s="103"/>
      <c r="I28" s="13" t="str">
        <f t="shared" si="2"/>
        <v>0</v>
      </c>
      <c r="J28" s="70"/>
      <c r="K28" s="72">
        <f t="shared" si="3"/>
        <v>0</v>
      </c>
      <c r="L28" s="41">
        <f t="shared" si="6"/>
        <v>0</v>
      </c>
      <c r="M28" s="96"/>
      <c r="N28" s="90" t="s">
        <v>38</v>
      </c>
      <c r="O28" s="54" t="s">
        <v>30</v>
      </c>
      <c r="P28" s="55">
        <v>590000</v>
      </c>
    </row>
    <row r="29" spans="1:18" s="12" customFormat="1" ht="15" hidden="1" customHeight="1" outlineLevel="1" x14ac:dyDescent="0.25">
      <c r="A29" s="42"/>
      <c r="B29" s="80"/>
      <c r="C29" s="73"/>
      <c r="D29" s="73"/>
      <c r="E29" s="28"/>
      <c r="F29" s="8">
        <f t="shared" si="0"/>
        <v>0</v>
      </c>
      <c r="G29" s="29">
        <f t="shared" si="1"/>
        <v>0</v>
      </c>
      <c r="H29" s="103"/>
      <c r="I29" s="13" t="str">
        <f t="shared" si="2"/>
        <v>0</v>
      </c>
      <c r="J29" s="70"/>
      <c r="K29" s="72">
        <f t="shared" si="3"/>
        <v>0</v>
      </c>
      <c r="L29" s="41">
        <f t="shared" si="6"/>
        <v>0</v>
      </c>
      <c r="M29" s="96"/>
      <c r="N29" s="90" t="s">
        <v>5</v>
      </c>
      <c r="O29" s="54" t="s">
        <v>30</v>
      </c>
      <c r="P29" s="55">
        <v>610000</v>
      </c>
      <c r="Q29" s="17"/>
      <c r="R29" s="17"/>
    </row>
    <row r="30" spans="1:18" s="12" customFormat="1" ht="15" hidden="1" customHeight="1" outlineLevel="1" x14ac:dyDescent="0.25">
      <c r="A30" s="42"/>
      <c r="B30" s="80"/>
      <c r="C30" s="73"/>
      <c r="D30" s="73"/>
      <c r="E30" s="28"/>
      <c r="F30" s="8">
        <f t="shared" si="0"/>
        <v>0</v>
      </c>
      <c r="G30" s="29">
        <f t="shared" si="1"/>
        <v>0</v>
      </c>
      <c r="H30" s="103"/>
      <c r="I30" s="13" t="str">
        <f t="shared" si="2"/>
        <v>0</v>
      </c>
      <c r="J30" s="70"/>
      <c r="K30" s="72">
        <f t="shared" si="3"/>
        <v>0</v>
      </c>
      <c r="L30" s="41">
        <f t="shared" si="6"/>
        <v>0</v>
      </c>
      <c r="M30" s="96"/>
      <c r="N30" s="90" t="s">
        <v>6</v>
      </c>
      <c r="O30" s="54" t="s">
        <v>30</v>
      </c>
      <c r="P30" s="55">
        <v>730000</v>
      </c>
      <c r="Q30" s="17"/>
      <c r="R30" s="17"/>
    </row>
    <row r="31" spans="1:18" s="12" customFormat="1" ht="15" hidden="1" customHeight="1" outlineLevel="1" x14ac:dyDescent="0.25">
      <c r="A31" s="42"/>
      <c r="B31" s="80"/>
      <c r="C31" s="73"/>
      <c r="D31" s="73"/>
      <c r="E31" s="28"/>
      <c r="F31" s="8">
        <f t="shared" si="0"/>
        <v>0</v>
      </c>
      <c r="G31" s="29">
        <f t="shared" si="1"/>
        <v>0</v>
      </c>
      <c r="H31" s="103"/>
      <c r="I31" s="13" t="str">
        <f t="shared" si="2"/>
        <v>0</v>
      </c>
      <c r="J31" s="70"/>
      <c r="K31" s="72">
        <f t="shared" si="3"/>
        <v>0</v>
      </c>
      <c r="L31" s="41">
        <f t="shared" si="6"/>
        <v>0</v>
      </c>
      <c r="M31" s="96"/>
      <c r="N31" s="90" t="s">
        <v>50</v>
      </c>
      <c r="O31" s="54" t="s">
        <v>30</v>
      </c>
      <c r="P31" s="55">
        <v>450000</v>
      </c>
      <c r="Q31" s="17"/>
      <c r="R31" s="17"/>
    </row>
    <row r="32" spans="1:18" s="12" customFormat="1" ht="15" hidden="1" customHeight="1" outlineLevel="1" x14ac:dyDescent="0.25">
      <c r="A32" s="42"/>
      <c r="B32" s="42"/>
      <c r="C32" s="74"/>
      <c r="D32" s="74"/>
      <c r="E32" s="28"/>
      <c r="F32" s="9">
        <f t="shared" si="0"/>
        <v>0</v>
      </c>
      <c r="G32" s="29">
        <f t="shared" si="1"/>
        <v>0</v>
      </c>
      <c r="H32" s="104"/>
      <c r="I32" s="13" t="str">
        <f>IF(H32="Neu","0,4",IF(H32="gebraucht","0,2","0"))</f>
        <v>0</v>
      </c>
      <c r="J32" s="70"/>
      <c r="K32" s="72">
        <f t="shared" si="3"/>
        <v>0</v>
      </c>
      <c r="L32" s="41">
        <f t="shared" si="6"/>
        <v>0</v>
      </c>
      <c r="M32" s="96"/>
      <c r="N32" s="89" t="s">
        <v>49</v>
      </c>
      <c r="O32" s="54" t="s">
        <v>30</v>
      </c>
      <c r="P32" s="55">
        <v>270000</v>
      </c>
      <c r="Q32" s="17"/>
      <c r="R32" s="17"/>
    </row>
    <row r="33" spans="1:18" s="12" customFormat="1" ht="15" hidden="1" customHeight="1" outlineLevel="1" x14ac:dyDescent="0.25">
      <c r="A33" s="42"/>
      <c r="B33" s="80"/>
      <c r="C33" s="73"/>
      <c r="D33" s="73"/>
      <c r="E33" s="28"/>
      <c r="F33" s="8">
        <f t="shared" si="0"/>
        <v>0</v>
      </c>
      <c r="G33" s="29">
        <f t="shared" si="1"/>
        <v>0</v>
      </c>
      <c r="H33" s="103"/>
      <c r="I33" s="13" t="str">
        <f t="shared" si="2"/>
        <v>0</v>
      </c>
      <c r="J33" s="70"/>
      <c r="K33" s="72">
        <f t="shared" si="3"/>
        <v>0</v>
      </c>
      <c r="L33" s="41">
        <f t="shared" si="6"/>
        <v>0</v>
      </c>
      <c r="M33" s="96"/>
      <c r="N33" s="89" t="s">
        <v>51</v>
      </c>
      <c r="O33" s="54" t="s">
        <v>30</v>
      </c>
      <c r="P33" s="55">
        <v>185000</v>
      </c>
      <c r="Q33" s="17"/>
      <c r="R33" s="17"/>
    </row>
    <row r="34" spans="1:18" s="12" customFormat="1" ht="15" hidden="1" customHeight="1" outlineLevel="1" x14ac:dyDescent="0.25">
      <c r="A34" s="42"/>
      <c r="B34" s="80"/>
      <c r="C34" s="73"/>
      <c r="D34" s="73"/>
      <c r="E34" s="28"/>
      <c r="F34" s="8">
        <f t="shared" ref="F34:F56" si="7">INDEX( $P$2:$P$57,MATCH(1,INDEX((C34=$N$2:$N$57)*(D34=$O$2:$O$57),0,1),0))</f>
        <v>0</v>
      </c>
      <c r="G34" s="29">
        <f t="shared" ref="G34:G56" si="8">IF(E34&gt;F34,F34,E34)</f>
        <v>0</v>
      </c>
      <c r="H34" s="103"/>
      <c r="I34" s="13" t="str">
        <f t="shared" si="2"/>
        <v>0</v>
      </c>
      <c r="J34" s="70"/>
      <c r="K34" s="72">
        <f t="shared" si="3"/>
        <v>0</v>
      </c>
      <c r="L34" s="41">
        <f>IFERROR(G34*K34,"-")</f>
        <v>0</v>
      </c>
      <c r="M34" s="96"/>
      <c r="N34" s="90" t="s">
        <v>7</v>
      </c>
      <c r="O34" s="54" t="s">
        <v>30</v>
      </c>
      <c r="P34" s="55">
        <v>800000</v>
      </c>
      <c r="Q34" s="17"/>
      <c r="R34" s="17"/>
    </row>
    <row r="35" spans="1:18" s="12" customFormat="1" ht="15" hidden="1" customHeight="1" outlineLevel="1" x14ac:dyDescent="0.25">
      <c r="A35" s="42"/>
      <c r="B35" s="80"/>
      <c r="C35" s="73"/>
      <c r="D35" s="73"/>
      <c r="E35" s="28"/>
      <c r="F35" s="8">
        <f t="shared" si="7"/>
        <v>0</v>
      </c>
      <c r="G35" s="29">
        <f t="shared" si="8"/>
        <v>0</v>
      </c>
      <c r="H35" s="103"/>
      <c r="I35" s="13" t="str">
        <f t="shared" si="2"/>
        <v>0</v>
      </c>
      <c r="J35" s="70"/>
      <c r="K35" s="72">
        <f t="shared" si="3"/>
        <v>0</v>
      </c>
      <c r="L35" s="41">
        <f t="shared" ref="L35:L50" si="9">IFERROR(G35*K35,"-")</f>
        <v>0</v>
      </c>
      <c r="M35" s="96"/>
      <c r="N35" s="83" t="s">
        <v>19</v>
      </c>
      <c r="O35" s="50" t="s">
        <v>31</v>
      </c>
      <c r="P35" s="51">
        <v>630000</v>
      </c>
      <c r="Q35" s="17"/>
      <c r="R35" s="17"/>
    </row>
    <row r="36" spans="1:18" s="12" customFormat="1" ht="15" hidden="1" customHeight="1" outlineLevel="1" x14ac:dyDescent="0.25">
      <c r="A36" s="42"/>
      <c r="B36" s="80"/>
      <c r="C36" s="73"/>
      <c r="D36" s="73"/>
      <c r="E36" s="28"/>
      <c r="F36" s="8">
        <f t="shared" si="7"/>
        <v>0</v>
      </c>
      <c r="G36" s="29">
        <f t="shared" si="8"/>
        <v>0</v>
      </c>
      <c r="H36" s="103"/>
      <c r="I36" s="13" t="str">
        <f t="shared" si="2"/>
        <v>0</v>
      </c>
      <c r="J36" s="70"/>
      <c r="K36" s="72">
        <f t="shared" si="3"/>
        <v>0</v>
      </c>
      <c r="L36" s="41">
        <f t="shared" si="9"/>
        <v>0</v>
      </c>
      <c r="M36" s="96"/>
      <c r="N36" s="84" t="s">
        <v>38</v>
      </c>
      <c r="O36" s="50" t="s">
        <v>31</v>
      </c>
      <c r="P36" s="51">
        <v>650000</v>
      </c>
      <c r="Q36" s="17"/>
      <c r="R36" s="17"/>
    </row>
    <row r="37" spans="1:18" s="12" customFormat="1" ht="15" hidden="1" customHeight="1" outlineLevel="1" x14ac:dyDescent="0.25">
      <c r="A37" s="42"/>
      <c r="B37" s="80"/>
      <c r="C37" s="73"/>
      <c r="D37" s="73"/>
      <c r="E37" s="28"/>
      <c r="F37" s="8">
        <f t="shared" si="7"/>
        <v>0</v>
      </c>
      <c r="G37" s="29">
        <f t="shared" si="8"/>
        <v>0</v>
      </c>
      <c r="H37" s="103"/>
      <c r="I37" s="13" t="str">
        <f t="shared" si="2"/>
        <v>0</v>
      </c>
      <c r="J37" s="70"/>
      <c r="K37" s="72">
        <f t="shared" si="3"/>
        <v>0</v>
      </c>
      <c r="L37" s="41">
        <f t="shared" si="9"/>
        <v>0</v>
      </c>
      <c r="M37" s="96"/>
      <c r="N37" s="84" t="s">
        <v>5</v>
      </c>
      <c r="O37" s="50" t="s">
        <v>31</v>
      </c>
      <c r="P37" s="51">
        <v>680000</v>
      </c>
      <c r="Q37" s="17"/>
      <c r="R37" s="17"/>
    </row>
    <row r="38" spans="1:18" s="12" customFormat="1" ht="15" hidden="1" customHeight="1" outlineLevel="1" x14ac:dyDescent="0.25">
      <c r="A38" s="42"/>
      <c r="B38" s="80"/>
      <c r="C38" s="73"/>
      <c r="D38" s="73"/>
      <c r="E38" s="28"/>
      <c r="F38" s="8">
        <f t="shared" si="7"/>
        <v>0</v>
      </c>
      <c r="G38" s="29">
        <f t="shared" si="8"/>
        <v>0</v>
      </c>
      <c r="H38" s="103"/>
      <c r="I38" s="13" t="str">
        <f t="shared" si="2"/>
        <v>0</v>
      </c>
      <c r="J38" s="70"/>
      <c r="K38" s="72">
        <f t="shared" si="3"/>
        <v>0</v>
      </c>
      <c r="L38" s="41">
        <f t="shared" si="9"/>
        <v>0</v>
      </c>
      <c r="M38" s="96"/>
      <c r="N38" s="84" t="s">
        <v>6</v>
      </c>
      <c r="O38" s="50" t="s">
        <v>31</v>
      </c>
      <c r="P38" s="51">
        <v>800000</v>
      </c>
      <c r="Q38" s="17"/>
      <c r="R38" s="17"/>
    </row>
    <row r="39" spans="1:18" s="12" customFormat="1" ht="15" hidden="1" customHeight="1" outlineLevel="1" x14ac:dyDescent="0.25">
      <c r="A39" s="42"/>
      <c r="B39" s="80"/>
      <c r="C39" s="73"/>
      <c r="D39" s="73"/>
      <c r="E39" s="28"/>
      <c r="F39" s="8">
        <f t="shared" si="7"/>
        <v>0</v>
      </c>
      <c r="G39" s="29">
        <f t="shared" si="8"/>
        <v>0</v>
      </c>
      <c r="H39" s="103"/>
      <c r="I39" s="13" t="str">
        <f t="shared" si="2"/>
        <v>0</v>
      </c>
      <c r="J39" s="70"/>
      <c r="K39" s="72">
        <f t="shared" si="3"/>
        <v>0</v>
      </c>
      <c r="L39" s="41">
        <f t="shared" si="9"/>
        <v>0</v>
      </c>
      <c r="M39" s="96"/>
      <c r="N39" s="84" t="s">
        <v>50</v>
      </c>
      <c r="O39" s="50" t="s">
        <v>31</v>
      </c>
      <c r="P39" s="51">
        <v>550000</v>
      </c>
      <c r="Q39" s="17"/>
      <c r="R39" s="17"/>
    </row>
    <row r="40" spans="1:18" s="12" customFormat="1" ht="15" hidden="1" customHeight="1" outlineLevel="1" x14ac:dyDescent="0.25">
      <c r="A40" s="42"/>
      <c r="B40" s="80"/>
      <c r="C40" s="73"/>
      <c r="D40" s="73"/>
      <c r="E40" s="28"/>
      <c r="F40" s="8">
        <f t="shared" si="7"/>
        <v>0</v>
      </c>
      <c r="G40" s="29">
        <f t="shared" si="8"/>
        <v>0</v>
      </c>
      <c r="H40" s="103"/>
      <c r="I40" s="13" t="str">
        <f t="shared" si="2"/>
        <v>0</v>
      </c>
      <c r="J40" s="70"/>
      <c r="K40" s="72">
        <f t="shared" si="3"/>
        <v>0</v>
      </c>
      <c r="L40" s="41">
        <f t="shared" si="9"/>
        <v>0</v>
      </c>
      <c r="M40" s="96"/>
      <c r="N40" s="83" t="s">
        <v>49</v>
      </c>
      <c r="O40" s="50" t="s">
        <v>31</v>
      </c>
      <c r="P40" s="51">
        <v>340000</v>
      </c>
      <c r="Q40" s="17"/>
      <c r="R40" s="17"/>
    </row>
    <row r="41" spans="1:18" s="12" customFormat="1" ht="15" hidden="1" customHeight="1" outlineLevel="1" x14ac:dyDescent="0.25">
      <c r="A41" s="42"/>
      <c r="B41" s="80"/>
      <c r="C41" s="73"/>
      <c r="D41" s="73"/>
      <c r="E41" s="28"/>
      <c r="F41" s="8">
        <f t="shared" si="7"/>
        <v>0</v>
      </c>
      <c r="G41" s="29">
        <f t="shared" si="8"/>
        <v>0</v>
      </c>
      <c r="H41" s="103"/>
      <c r="I41" s="13" t="str">
        <f t="shared" si="2"/>
        <v>0</v>
      </c>
      <c r="J41" s="70"/>
      <c r="K41" s="72">
        <f t="shared" si="3"/>
        <v>0</v>
      </c>
      <c r="L41" s="41">
        <f t="shared" si="9"/>
        <v>0</v>
      </c>
      <c r="M41" s="96"/>
      <c r="N41" s="83" t="s">
        <v>51</v>
      </c>
      <c r="O41" s="50" t="s">
        <v>31</v>
      </c>
      <c r="P41" s="51">
        <v>220000</v>
      </c>
      <c r="Q41" s="17"/>
      <c r="R41" s="17"/>
    </row>
    <row r="42" spans="1:18" s="12" customFormat="1" ht="15" hidden="1" customHeight="1" outlineLevel="1" x14ac:dyDescent="0.25">
      <c r="A42" s="42"/>
      <c r="B42" s="80"/>
      <c r="C42" s="73"/>
      <c r="D42" s="73"/>
      <c r="E42" s="28"/>
      <c r="F42" s="8">
        <f t="shared" si="7"/>
        <v>0</v>
      </c>
      <c r="G42" s="29">
        <f t="shared" si="8"/>
        <v>0</v>
      </c>
      <c r="H42" s="103"/>
      <c r="I42" s="13" t="str">
        <f t="shared" si="2"/>
        <v>0</v>
      </c>
      <c r="J42" s="70"/>
      <c r="K42" s="72">
        <f t="shared" si="3"/>
        <v>0</v>
      </c>
      <c r="L42" s="41">
        <f t="shared" si="9"/>
        <v>0</v>
      </c>
      <c r="M42" s="96"/>
      <c r="N42" s="84" t="s">
        <v>7</v>
      </c>
      <c r="O42" s="50" t="s">
        <v>31</v>
      </c>
      <c r="P42" s="51">
        <v>860000</v>
      </c>
      <c r="Q42" s="17"/>
      <c r="R42" s="17"/>
    </row>
    <row r="43" spans="1:18" s="12" customFormat="1" ht="15" hidden="1" customHeight="1" outlineLevel="1" x14ac:dyDescent="0.25">
      <c r="A43" s="42"/>
      <c r="B43" s="80"/>
      <c r="C43" s="73"/>
      <c r="D43" s="73"/>
      <c r="E43" s="28"/>
      <c r="F43" s="8">
        <f t="shared" si="7"/>
        <v>0</v>
      </c>
      <c r="G43" s="29">
        <f t="shared" si="8"/>
        <v>0</v>
      </c>
      <c r="H43" s="103"/>
      <c r="I43" s="13" t="str">
        <f t="shared" si="2"/>
        <v>0</v>
      </c>
      <c r="J43" s="70"/>
      <c r="K43" s="72">
        <f t="shared" si="3"/>
        <v>0</v>
      </c>
      <c r="L43" s="41">
        <f t="shared" si="9"/>
        <v>0</v>
      </c>
      <c r="M43" s="96"/>
      <c r="N43" s="85" t="s">
        <v>19</v>
      </c>
      <c r="O43" s="52" t="s">
        <v>32</v>
      </c>
      <c r="P43" s="53">
        <v>245000</v>
      </c>
      <c r="Q43" s="17"/>
      <c r="R43" s="17"/>
    </row>
    <row r="44" spans="1:18" s="12" customFormat="1" ht="15" hidden="1" customHeight="1" outlineLevel="1" x14ac:dyDescent="0.25">
      <c r="A44" s="42"/>
      <c r="B44" s="80"/>
      <c r="C44" s="73"/>
      <c r="D44" s="73"/>
      <c r="E44" s="28"/>
      <c r="F44" s="8">
        <f t="shared" si="7"/>
        <v>0</v>
      </c>
      <c r="G44" s="29">
        <f t="shared" si="8"/>
        <v>0</v>
      </c>
      <c r="H44" s="103"/>
      <c r="I44" s="13" t="str">
        <f>IF(H44="Neu","0,4",IF(H44="gebraucht","0,2","0"))</f>
        <v>0</v>
      </c>
      <c r="J44" s="70"/>
      <c r="K44" s="72">
        <f t="shared" si="3"/>
        <v>0</v>
      </c>
      <c r="L44" s="41">
        <f t="shared" si="9"/>
        <v>0</v>
      </c>
      <c r="M44" s="96"/>
      <c r="N44" s="86" t="s">
        <v>38</v>
      </c>
      <c r="O44" s="52" t="s">
        <v>32</v>
      </c>
      <c r="P44" s="53">
        <v>275000</v>
      </c>
      <c r="Q44" s="17"/>
      <c r="R44" s="17"/>
    </row>
    <row r="45" spans="1:18" s="12" customFormat="1" ht="15" hidden="1" customHeight="1" outlineLevel="1" x14ac:dyDescent="0.25">
      <c r="A45" s="42"/>
      <c r="B45" s="80"/>
      <c r="C45" s="73"/>
      <c r="D45" s="73"/>
      <c r="E45" s="28"/>
      <c r="F45" s="8">
        <f t="shared" si="7"/>
        <v>0</v>
      </c>
      <c r="G45" s="29">
        <f t="shared" si="8"/>
        <v>0</v>
      </c>
      <c r="H45" s="103"/>
      <c r="I45" s="13" t="str">
        <f t="shared" si="2"/>
        <v>0</v>
      </c>
      <c r="J45" s="70"/>
      <c r="K45" s="72">
        <f t="shared" si="3"/>
        <v>0</v>
      </c>
      <c r="L45" s="41">
        <f t="shared" si="9"/>
        <v>0</v>
      </c>
      <c r="M45" s="96"/>
      <c r="N45" s="86" t="s">
        <v>5</v>
      </c>
      <c r="O45" s="52" t="s">
        <v>32</v>
      </c>
      <c r="P45" s="53">
        <v>305000</v>
      </c>
      <c r="Q45" s="17"/>
      <c r="R45" s="17"/>
    </row>
    <row r="46" spans="1:18" s="12" customFormat="1" ht="15" hidden="1" customHeight="1" outlineLevel="1" x14ac:dyDescent="0.25">
      <c r="A46" s="42"/>
      <c r="B46" s="80"/>
      <c r="C46" s="73"/>
      <c r="D46" s="73"/>
      <c r="E46" s="28"/>
      <c r="F46" s="8">
        <f t="shared" si="7"/>
        <v>0</v>
      </c>
      <c r="G46" s="29">
        <f t="shared" si="8"/>
        <v>0</v>
      </c>
      <c r="H46" s="103"/>
      <c r="I46" s="13" t="str">
        <f t="shared" si="2"/>
        <v>0</v>
      </c>
      <c r="J46" s="70"/>
      <c r="K46" s="72">
        <f t="shared" si="3"/>
        <v>0</v>
      </c>
      <c r="L46" s="41">
        <f t="shared" si="9"/>
        <v>0</v>
      </c>
      <c r="M46" s="96"/>
      <c r="N46" s="86" t="s">
        <v>6</v>
      </c>
      <c r="O46" s="52" t="s">
        <v>32</v>
      </c>
      <c r="P46" s="53">
        <v>355000</v>
      </c>
      <c r="Q46" s="17"/>
      <c r="R46" s="17"/>
    </row>
    <row r="47" spans="1:18" s="12" customFormat="1" ht="15" hidden="1" customHeight="1" outlineLevel="1" x14ac:dyDescent="0.25">
      <c r="A47" s="42"/>
      <c r="B47" s="80"/>
      <c r="C47" s="73"/>
      <c r="D47" s="73"/>
      <c r="E47" s="28"/>
      <c r="F47" s="8">
        <f t="shared" si="7"/>
        <v>0</v>
      </c>
      <c r="G47" s="29">
        <f t="shared" si="8"/>
        <v>0</v>
      </c>
      <c r="H47" s="103"/>
      <c r="I47" s="13" t="str">
        <f t="shared" si="2"/>
        <v>0</v>
      </c>
      <c r="J47" s="70"/>
      <c r="K47" s="72">
        <f t="shared" si="3"/>
        <v>0</v>
      </c>
      <c r="L47" s="41">
        <f t="shared" si="9"/>
        <v>0</v>
      </c>
      <c r="M47" s="96"/>
      <c r="N47" s="86" t="s">
        <v>50</v>
      </c>
      <c r="O47" s="52" t="s">
        <v>32</v>
      </c>
      <c r="P47" s="53">
        <v>205000</v>
      </c>
      <c r="Q47" s="17"/>
      <c r="R47" s="17"/>
    </row>
    <row r="48" spans="1:18" s="12" customFormat="1" ht="15" hidden="1" customHeight="1" outlineLevel="1" x14ac:dyDescent="0.25">
      <c r="A48" s="42"/>
      <c r="B48" s="80"/>
      <c r="C48" s="73"/>
      <c r="D48" s="73"/>
      <c r="E48" s="28"/>
      <c r="F48" s="8">
        <f t="shared" si="7"/>
        <v>0</v>
      </c>
      <c r="G48" s="29">
        <f t="shared" si="8"/>
        <v>0</v>
      </c>
      <c r="H48" s="103"/>
      <c r="I48" s="13" t="str">
        <f t="shared" si="2"/>
        <v>0</v>
      </c>
      <c r="J48" s="70"/>
      <c r="K48" s="72">
        <f t="shared" si="3"/>
        <v>0</v>
      </c>
      <c r="L48" s="41">
        <f t="shared" si="9"/>
        <v>0</v>
      </c>
      <c r="M48" s="96"/>
      <c r="N48" s="85" t="s">
        <v>49</v>
      </c>
      <c r="O48" s="52" t="s">
        <v>32</v>
      </c>
      <c r="P48" s="53">
        <v>135000</v>
      </c>
      <c r="Q48" s="17"/>
      <c r="R48" s="17"/>
    </row>
    <row r="49" spans="1:18" s="12" customFormat="1" ht="15" hidden="1" customHeight="1" outlineLevel="1" x14ac:dyDescent="0.25">
      <c r="A49" s="42"/>
      <c r="B49" s="80"/>
      <c r="C49" s="73"/>
      <c r="D49" s="73"/>
      <c r="E49" s="28"/>
      <c r="F49" s="8">
        <f t="shared" si="7"/>
        <v>0</v>
      </c>
      <c r="G49" s="29">
        <f t="shared" si="8"/>
        <v>0</v>
      </c>
      <c r="H49" s="103"/>
      <c r="I49" s="13" t="str">
        <f t="shared" si="2"/>
        <v>0</v>
      </c>
      <c r="J49" s="70"/>
      <c r="K49" s="72">
        <f t="shared" si="3"/>
        <v>0</v>
      </c>
      <c r="L49" s="41">
        <f t="shared" si="9"/>
        <v>0</v>
      </c>
      <c r="M49" s="96"/>
      <c r="N49" s="85" t="s">
        <v>51</v>
      </c>
      <c r="O49" s="52" t="s">
        <v>32</v>
      </c>
      <c r="P49" s="53">
        <v>115000</v>
      </c>
      <c r="Q49" s="17"/>
      <c r="R49" s="17"/>
    </row>
    <row r="50" spans="1:18" s="12" customFormat="1" hidden="1" outlineLevel="1" x14ac:dyDescent="0.25">
      <c r="A50" s="42"/>
      <c r="B50" s="80"/>
      <c r="C50" s="73"/>
      <c r="D50" s="73"/>
      <c r="E50" s="28"/>
      <c r="F50" s="8">
        <f t="shared" si="7"/>
        <v>0</v>
      </c>
      <c r="G50" s="29">
        <f t="shared" si="8"/>
        <v>0</v>
      </c>
      <c r="H50" s="103"/>
      <c r="I50" s="13" t="str">
        <f t="shared" si="2"/>
        <v>0</v>
      </c>
      <c r="J50" s="70"/>
      <c r="K50" s="72">
        <f t="shared" si="3"/>
        <v>0</v>
      </c>
      <c r="L50" s="41">
        <f t="shared" si="9"/>
        <v>0</v>
      </c>
      <c r="M50" s="96"/>
      <c r="N50" s="86" t="s">
        <v>7</v>
      </c>
      <c r="O50" s="52" t="s">
        <v>32</v>
      </c>
      <c r="P50" s="53">
        <v>445000</v>
      </c>
      <c r="Q50" s="17"/>
      <c r="R50" s="17"/>
    </row>
    <row r="51" spans="1:18" s="12" customFormat="1" ht="15" hidden="1" customHeight="1" outlineLevel="1" x14ac:dyDescent="0.25">
      <c r="A51" s="42"/>
      <c r="B51" s="80"/>
      <c r="C51" s="73"/>
      <c r="D51" s="73"/>
      <c r="E51" s="28"/>
      <c r="F51" s="8">
        <f t="shared" si="7"/>
        <v>0</v>
      </c>
      <c r="G51" s="29">
        <f t="shared" si="8"/>
        <v>0</v>
      </c>
      <c r="H51" s="103"/>
      <c r="I51" s="13" t="str">
        <f t="shared" si="2"/>
        <v>0</v>
      </c>
      <c r="J51" s="70"/>
      <c r="K51" s="72">
        <f t="shared" si="3"/>
        <v>0</v>
      </c>
      <c r="L51" s="41">
        <f t="shared" si="6"/>
        <v>0</v>
      </c>
      <c r="M51" s="96"/>
      <c r="N51" s="84" t="s">
        <v>40</v>
      </c>
      <c r="O51" s="50"/>
      <c r="P51" s="51">
        <v>12000</v>
      </c>
      <c r="Q51" s="17"/>
      <c r="R51" s="17"/>
    </row>
    <row r="52" spans="1:18" s="12" customFormat="1" hidden="1" outlineLevel="1" x14ac:dyDescent="0.25">
      <c r="A52" s="42"/>
      <c r="B52" s="80"/>
      <c r="C52" s="73"/>
      <c r="D52" s="73"/>
      <c r="E52" s="28"/>
      <c r="F52" s="8">
        <f t="shared" si="7"/>
        <v>0</v>
      </c>
      <c r="G52" s="29">
        <f t="shared" si="8"/>
        <v>0</v>
      </c>
      <c r="H52" s="103"/>
      <c r="I52" s="13" t="str">
        <f t="shared" si="2"/>
        <v>0</v>
      </c>
      <c r="J52" s="70"/>
      <c r="K52" s="72">
        <f t="shared" si="3"/>
        <v>0</v>
      </c>
      <c r="L52" s="41">
        <f t="shared" si="6"/>
        <v>0</v>
      </c>
      <c r="M52" s="96"/>
      <c r="N52" s="87" t="s">
        <v>19</v>
      </c>
      <c r="O52" s="48" t="s">
        <v>33</v>
      </c>
      <c r="P52" s="49">
        <v>290000</v>
      </c>
      <c r="Q52" s="17"/>
      <c r="R52" s="17"/>
    </row>
    <row r="53" spans="1:18" s="12" customFormat="1" hidden="1" outlineLevel="1" x14ac:dyDescent="0.25">
      <c r="A53" s="42"/>
      <c r="B53" s="80"/>
      <c r="C53" s="73"/>
      <c r="D53" s="73"/>
      <c r="E53" s="28"/>
      <c r="F53" s="8">
        <f t="shared" si="7"/>
        <v>0</v>
      </c>
      <c r="G53" s="29">
        <f t="shared" si="8"/>
        <v>0</v>
      </c>
      <c r="H53" s="103"/>
      <c r="I53" s="13" t="str">
        <f t="shared" si="2"/>
        <v>0</v>
      </c>
      <c r="J53" s="70"/>
      <c r="K53" s="72">
        <f t="shared" ref="K53:K56" si="10">IFERROR(I53*J53,"-")</f>
        <v>0</v>
      </c>
      <c r="L53" s="41">
        <f t="shared" ref="L53:L56" si="11">IFERROR(G53*K53,"-")</f>
        <v>0</v>
      </c>
      <c r="M53" s="97"/>
      <c r="N53" s="88" t="s">
        <v>38</v>
      </c>
      <c r="O53" s="48" t="s">
        <v>33</v>
      </c>
      <c r="P53" s="49">
        <v>315000</v>
      </c>
      <c r="Q53" s="17"/>
      <c r="R53" s="17"/>
    </row>
    <row r="54" spans="1:18" s="12" customFormat="1" hidden="1" outlineLevel="1" x14ac:dyDescent="0.25">
      <c r="A54" s="42"/>
      <c r="B54" s="80"/>
      <c r="C54" s="73"/>
      <c r="D54" s="73"/>
      <c r="E54" s="28"/>
      <c r="F54" s="8">
        <f t="shared" si="7"/>
        <v>0</v>
      </c>
      <c r="G54" s="29">
        <f t="shared" si="8"/>
        <v>0</v>
      </c>
      <c r="H54" s="103"/>
      <c r="I54" s="13" t="str">
        <f t="shared" si="2"/>
        <v>0</v>
      </c>
      <c r="J54" s="70"/>
      <c r="K54" s="72">
        <f t="shared" si="10"/>
        <v>0</v>
      </c>
      <c r="L54" s="41">
        <f t="shared" si="11"/>
        <v>0</v>
      </c>
      <c r="M54" s="97"/>
      <c r="N54" s="88" t="s">
        <v>5</v>
      </c>
      <c r="O54" s="48" t="s">
        <v>33</v>
      </c>
      <c r="P54" s="49">
        <v>345000</v>
      </c>
      <c r="Q54" s="17"/>
      <c r="R54" s="17"/>
    </row>
    <row r="55" spans="1:18" s="12" customFormat="1" hidden="1" outlineLevel="1" x14ac:dyDescent="0.25">
      <c r="A55" s="42"/>
      <c r="B55" s="80"/>
      <c r="C55" s="73"/>
      <c r="D55" s="73"/>
      <c r="E55" s="28"/>
      <c r="F55" s="8">
        <f t="shared" si="7"/>
        <v>0</v>
      </c>
      <c r="G55" s="29">
        <f t="shared" si="8"/>
        <v>0</v>
      </c>
      <c r="H55" s="103"/>
      <c r="I55" s="13" t="str">
        <f t="shared" si="2"/>
        <v>0</v>
      </c>
      <c r="J55" s="70"/>
      <c r="K55" s="72">
        <f t="shared" si="10"/>
        <v>0</v>
      </c>
      <c r="L55" s="41">
        <f t="shared" si="11"/>
        <v>0</v>
      </c>
      <c r="M55" s="96"/>
      <c r="N55" s="88" t="s">
        <v>6</v>
      </c>
      <c r="O55" s="48" t="s">
        <v>33</v>
      </c>
      <c r="P55" s="49">
        <v>415000</v>
      </c>
      <c r="Q55" s="17"/>
      <c r="R55" s="17"/>
    </row>
    <row r="56" spans="1:18" s="12" customFormat="1" hidden="1" outlineLevel="1" x14ac:dyDescent="0.25">
      <c r="A56" s="42"/>
      <c r="B56" s="80"/>
      <c r="C56" s="73"/>
      <c r="D56" s="73"/>
      <c r="E56" s="28"/>
      <c r="F56" s="8">
        <f t="shared" si="7"/>
        <v>0</v>
      </c>
      <c r="G56" s="29">
        <f t="shared" si="8"/>
        <v>0</v>
      </c>
      <c r="H56" s="103"/>
      <c r="I56" s="13" t="str">
        <f t="shared" si="2"/>
        <v>0</v>
      </c>
      <c r="J56" s="70"/>
      <c r="K56" s="72">
        <f t="shared" si="10"/>
        <v>0</v>
      </c>
      <c r="L56" s="41">
        <f t="shared" si="11"/>
        <v>0</v>
      </c>
      <c r="M56" s="96"/>
      <c r="N56" s="88" t="s">
        <v>50</v>
      </c>
      <c r="O56" s="48" t="s">
        <v>33</v>
      </c>
      <c r="P56" s="49">
        <v>235000</v>
      </c>
      <c r="Q56" s="17"/>
      <c r="R56" s="17"/>
    </row>
    <row r="57" spans="1:18" ht="15.75" collapsed="1" thickBot="1" x14ac:dyDescent="0.3">
      <c r="A57" s="31"/>
      <c r="B57" s="31"/>
      <c r="C57" s="24"/>
      <c r="D57" s="24"/>
      <c r="E57" s="81"/>
      <c r="F57" s="77"/>
      <c r="G57" s="77"/>
      <c r="H57" s="76" t="s">
        <v>17</v>
      </c>
      <c r="I57" s="76"/>
      <c r="J57" s="76"/>
      <c r="K57" s="76"/>
      <c r="L57" s="75">
        <f ca="1">SUM(OFFSET(L2:R56,0,0,ROW()-2,1))</f>
        <v>0</v>
      </c>
      <c r="M57" s="98"/>
      <c r="N57" s="46" t="s">
        <v>49</v>
      </c>
      <c r="O57" s="48" t="s">
        <v>33</v>
      </c>
      <c r="P57" s="49">
        <v>175000</v>
      </c>
      <c r="Q57" s="34"/>
      <c r="R57" s="34"/>
    </row>
    <row r="58" spans="1:18" x14ac:dyDescent="0.25">
      <c r="A58" s="31"/>
      <c r="B58" s="31"/>
      <c r="C58" s="24"/>
      <c r="D58" s="24"/>
      <c r="E58" s="32"/>
      <c r="F58" s="24"/>
      <c r="G58" s="24"/>
      <c r="H58" s="33"/>
      <c r="I58" s="33"/>
      <c r="J58" s="33"/>
      <c r="K58" s="33"/>
      <c r="L58" s="45"/>
      <c r="M58" s="98"/>
      <c r="N58" s="46" t="s">
        <v>51</v>
      </c>
      <c r="O58" s="48" t="s">
        <v>33</v>
      </c>
      <c r="P58" s="49">
        <v>145000</v>
      </c>
      <c r="Q58" s="35"/>
      <c r="R58" s="34"/>
    </row>
    <row r="59" spans="1:18" ht="22.5" customHeight="1" x14ac:dyDescent="0.25">
      <c r="A59" s="107" t="s">
        <v>23</v>
      </c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98"/>
      <c r="N59" s="47" t="s">
        <v>7</v>
      </c>
      <c r="O59" s="48" t="s">
        <v>33</v>
      </c>
      <c r="P59" s="49">
        <v>505000</v>
      </c>
      <c r="Q59" s="35"/>
      <c r="R59" s="34"/>
    </row>
    <row r="60" spans="1:18" ht="40.700000000000003" customHeight="1" x14ac:dyDescent="0.25">
      <c r="A60" s="110"/>
      <c r="B60" s="116"/>
      <c r="C60" s="111"/>
      <c r="D60" s="36" t="s">
        <v>22</v>
      </c>
      <c r="E60" s="37" t="s">
        <v>20</v>
      </c>
      <c r="F60" s="36" t="s">
        <v>21</v>
      </c>
      <c r="G60" s="110" t="s">
        <v>37</v>
      </c>
      <c r="H60" s="111"/>
      <c r="I60" s="38"/>
      <c r="J60" s="108" t="s">
        <v>18</v>
      </c>
      <c r="K60" s="109"/>
      <c r="L60" s="30"/>
      <c r="M60" s="98"/>
      <c r="N60" s="78"/>
      <c r="O60" s="78"/>
      <c r="P60" s="78"/>
      <c r="Q60" s="35"/>
      <c r="R60" s="34"/>
    </row>
    <row r="61" spans="1:18" ht="30.75" customHeight="1" x14ac:dyDescent="0.25">
      <c r="A61" s="117" t="s">
        <v>24</v>
      </c>
      <c r="B61" s="118"/>
      <c r="C61" s="119"/>
      <c r="D61" s="21"/>
      <c r="E61" s="21"/>
      <c r="F61" s="21"/>
      <c r="G61" s="114"/>
      <c r="H61" s="115"/>
      <c r="I61" s="20"/>
      <c r="J61" s="112">
        <f>D61+E61+F61+G61</f>
        <v>0</v>
      </c>
      <c r="K61" s="113"/>
      <c r="L61" s="30"/>
      <c r="M61" s="99"/>
      <c r="N61" s="87" t="s">
        <v>19</v>
      </c>
      <c r="O61" s="12"/>
      <c r="P61" s="12"/>
      <c r="Q61" s="19"/>
      <c r="R61" s="61"/>
    </row>
    <row r="62" spans="1:18" ht="13.5" customHeight="1" x14ac:dyDescent="0.25">
      <c r="A62" s="31"/>
      <c r="B62" s="31"/>
      <c r="C62" s="24"/>
      <c r="D62" s="24"/>
      <c r="E62" s="32"/>
      <c r="F62" s="24"/>
      <c r="G62" s="24"/>
      <c r="H62" s="33"/>
      <c r="I62" s="33"/>
      <c r="J62" s="33"/>
      <c r="K62" s="33"/>
      <c r="L62" s="30"/>
      <c r="M62" s="99"/>
      <c r="N62" s="88" t="s">
        <v>38</v>
      </c>
      <c r="O62" s="79"/>
      <c r="P62" s="79"/>
      <c r="Q62" s="19"/>
      <c r="R62" s="61"/>
    </row>
    <row r="63" spans="1:18" x14ac:dyDescent="0.25">
      <c r="A63" s="39" t="s">
        <v>28</v>
      </c>
      <c r="B63" s="39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100"/>
      <c r="N63" s="88" t="s">
        <v>5</v>
      </c>
      <c r="O63" s="79"/>
      <c r="P63" s="79"/>
      <c r="Q63" s="22"/>
      <c r="R63" s="62"/>
    </row>
    <row r="64" spans="1:18" ht="54.75" customHeight="1" x14ac:dyDescent="0.25">
      <c r="A64" s="105" t="s">
        <v>41</v>
      </c>
      <c r="B64" s="105"/>
      <c r="C64" s="105"/>
      <c r="D64" s="105"/>
      <c r="E64" s="105"/>
      <c r="F64" s="105"/>
      <c r="G64" s="105"/>
      <c r="H64" s="105"/>
      <c r="I64" s="105"/>
      <c r="J64" s="105"/>
      <c r="K64" s="105"/>
      <c r="L64" s="105"/>
      <c r="M64" s="101"/>
      <c r="N64" s="88" t="s">
        <v>6</v>
      </c>
      <c r="O64" s="35"/>
      <c r="P64" s="35"/>
      <c r="Q64" s="27"/>
      <c r="R64" s="63"/>
    </row>
    <row r="65" spans="1:18" ht="24" customHeight="1" x14ac:dyDescent="0.25">
      <c r="A65" s="106" t="s">
        <v>29</v>
      </c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1"/>
      <c r="N65" s="88" t="s">
        <v>50</v>
      </c>
      <c r="O65" s="35"/>
      <c r="P65" s="35"/>
      <c r="Q65" s="27"/>
      <c r="R65" s="63"/>
    </row>
    <row r="66" spans="1:18" ht="44.25" customHeight="1" x14ac:dyDescent="0.25">
      <c r="A66" s="105" t="s">
        <v>27</v>
      </c>
      <c r="B66" s="105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1"/>
      <c r="N66" s="46" t="s">
        <v>49</v>
      </c>
      <c r="O66" s="35"/>
      <c r="P66" s="35"/>
      <c r="Q66" s="27"/>
      <c r="R66" s="63"/>
    </row>
    <row r="67" spans="1:18" x14ac:dyDescent="0.25">
      <c r="N67" s="46" t="s">
        <v>51</v>
      </c>
      <c r="O67" s="35"/>
      <c r="P67" s="35"/>
    </row>
    <row r="68" spans="1:18" x14ac:dyDescent="0.25">
      <c r="N68" s="47" t="s">
        <v>7</v>
      </c>
      <c r="O68" s="19"/>
      <c r="P68" s="19"/>
    </row>
    <row r="69" spans="1:18" x14ac:dyDescent="0.25">
      <c r="N69" s="84" t="s">
        <v>40</v>
      </c>
      <c r="O69" s="50" t="s">
        <v>2</v>
      </c>
      <c r="P69" s="19"/>
    </row>
    <row r="70" spans="1:18" x14ac:dyDescent="0.25">
      <c r="N70" s="22"/>
      <c r="O70" s="65" t="s">
        <v>32</v>
      </c>
      <c r="P70" s="22"/>
    </row>
    <row r="71" spans="1:18" x14ac:dyDescent="0.25">
      <c r="N71" s="27"/>
      <c r="O71" s="48" t="s">
        <v>4</v>
      </c>
      <c r="P71" s="27"/>
    </row>
    <row r="72" spans="1:18" x14ac:dyDescent="0.25">
      <c r="N72" s="27"/>
      <c r="O72" s="66" t="s">
        <v>3</v>
      </c>
      <c r="P72" s="27"/>
    </row>
    <row r="73" spans="1:18" x14ac:dyDescent="0.25">
      <c r="N73" s="27"/>
      <c r="O73" s="67" t="s">
        <v>33</v>
      </c>
      <c r="P73" s="27"/>
    </row>
    <row r="74" spans="1:18" x14ac:dyDescent="0.25">
      <c r="O74" s="65" t="s">
        <v>30</v>
      </c>
    </row>
    <row r="75" spans="1:18" x14ac:dyDescent="0.25">
      <c r="O75" s="68" t="s">
        <v>31</v>
      </c>
    </row>
    <row r="76" spans="1:18" x14ac:dyDescent="0.25">
      <c r="O76" s="18"/>
    </row>
  </sheetData>
  <sheetProtection algorithmName="SHA-512" hashValue="z0gR3dN4PUEIZu5zZAReC3jawA9dT0ToUUf1dfLonYVwtsNzNAlolXEyxDYiqZDUvs2OexPC3XxMpir08ErfBg==" saltValue="jUA4CgOjAdSdvkzNJL/mcg==" spinCount="100000" sheet="1" formatRows="0" selectLockedCells="1"/>
  <mergeCells count="10">
    <mergeCell ref="A66:L66"/>
    <mergeCell ref="A59:L59"/>
    <mergeCell ref="J60:K60"/>
    <mergeCell ref="G60:H60"/>
    <mergeCell ref="A64:L64"/>
    <mergeCell ref="A61:C61"/>
    <mergeCell ref="J61:K61"/>
    <mergeCell ref="G61:H61"/>
    <mergeCell ref="A60:C60"/>
    <mergeCell ref="A65:L65"/>
  </mergeCells>
  <dataValidations count="3">
    <dataValidation type="list" allowBlank="1" showInputMessage="1" showErrorMessage="1" sqref="D2:D56" xr:uid="{00000000-0002-0000-0000-000000000000}">
      <formula1>$O$69:$O$76</formula1>
    </dataValidation>
    <dataValidation type="list" allowBlank="1" showInputMessage="1" showErrorMessage="1" sqref="H2:H56" xr:uid="{00000000-0002-0000-0000-000001000000}">
      <formula1>$R$2:$R$4</formula1>
    </dataValidation>
    <dataValidation type="list" allowBlank="1" showInputMessage="1" showErrorMessage="1" sqref="C2:C56" xr:uid="{E8450492-D689-4C0B-A4E1-A5759367F033}">
      <formula1>$N$60:$N$69</formula1>
    </dataValidation>
  </dataValidations>
  <pageMargins left="0.70866141732283472" right="0.70866141732283472" top="1.1023622047244095" bottom="0.39370078740157483" header="0.59055118110236227" footer="0.31496062992125984"/>
  <pageSetup paperSize="9" fitToWidth="0" fitToHeight="0" orientation="landscape" r:id="rId1"/>
  <headerFooter>
    <oddHeader>&amp;L&amp;"-,Kursiv"Antragsteller: 
&amp;C&amp;"-,Fett"Busförderung - Anlage 1 zum Antrag vom ________&amp;"-,Kursiv"
(Beschaffungspläne - Antragssumme - Finanzierung)&amp;R&amp;"-,Kursiv"&amp;10Seite &amp;P von &amp;N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Anlage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Janine Klang</dc:creator>
  <cp:lastModifiedBy>Janine Klang</cp:lastModifiedBy>
  <cp:lastPrinted>2020-04-30T11:02:50Z</cp:lastPrinted>
  <dcterms:created xsi:type="dcterms:W3CDTF">2020-01-21T09:50:41Z</dcterms:created>
  <dcterms:modified xsi:type="dcterms:W3CDTF">2025-04-29T11:47:46Z</dcterms:modified>
</cp:coreProperties>
</file>